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. Mwantuke\Dropbox\1. DSPS\19. Broker Capital Requirement\"/>
    </mc:Choice>
  </mc:AlternateContent>
  <xr:revisionPtr revIDLastSave="0" documentId="13_ncr:1_{BD81A90C-D0A8-453F-963B-5A1CA30B2CA5}" xr6:coauthVersionLast="47" xr6:coauthVersionMax="47" xr10:uidLastSave="{00000000-0000-0000-0000-000000000000}"/>
  <workbookProtection workbookAlgorithmName="SHA-512" workbookHashValue="HTjyI4bdOhN5OmictNW+2k975hkoQ1I5TmkJmbC4tAgIJDIOSniOx779zcQzKjo07woXJQ34CZ0O1xl1mmk2pA==" workbookSaltValue="7Mh5f4XS0RUZhIrJgsClBg==" workbookSpinCount="100000" lockStructure="1"/>
  <bookViews>
    <workbookView xWindow="-120" yWindow="-120" windowWidth="20730" windowHeight="11040" xr2:uid="{0D3594F0-E5C6-4DF5-867B-6F8A3BF878D5}"/>
  </bookViews>
  <sheets>
    <sheet name="COVER" sheetId="3" r:id="rId1"/>
    <sheet name="CONDITION 1" sheetId="1" r:id="rId2"/>
    <sheet name="CONDITION 2" sheetId="2" r:id="rId3"/>
    <sheet name="CPI" sheetId="4" state="hidden" r:id="rId4"/>
  </sheets>
  <definedNames>
    <definedName name="_xlnm.Print_Area" localSheetId="1">'CONDITION 1'!$C$3:$F$44</definedName>
    <definedName name="_xlnm.Print_Area" localSheetId="2">'CONDITION 2'!$C$2:$G$47</definedName>
    <definedName name="_xlnm.Print_Area" localSheetId="0">COVER!$B$2:$N$22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1" i="1" l="1"/>
  <c r="E22" i="1"/>
  <c r="E23" i="1"/>
  <c r="E24" i="1"/>
  <c r="E26" i="1"/>
  <c r="E27" i="1"/>
  <c r="E20" i="1"/>
  <c r="F11" i="4" l="1"/>
  <c r="F12" i="4" s="1"/>
  <c r="F13" i="4" s="1"/>
  <c r="F14" i="4" s="1"/>
  <c r="F15" i="4" s="1"/>
  <c r="F17" i="4" s="1"/>
  <c r="F18" i="4" s="1"/>
  <c r="F6" i="4"/>
  <c r="F7" i="4" s="1"/>
  <c r="F8" i="4" s="1"/>
  <c r="F9" i="4" s="1"/>
  <c r="F5" i="4"/>
  <c r="E6" i="4"/>
  <c r="E7" i="4" s="1"/>
  <c r="E8" i="4" s="1"/>
  <c r="E9" i="4" s="1"/>
  <c r="E11" i="4" s="1"/>
  <c r="E12" i="4" s="1"/>
  <c r="E13" i="4" s="1"/>
  <c r="E14" i="4" s="1"/>
  <c r="E15" i="4" s="1"/>
  <c r="E17" i="4" s="1"/>
  <c r="E18" i="4" s="1"/>
  <c r="E5" i="4"/>
  <c r="D9" i="4" l="1"/>
  <c r="D8" i="4"/>
  <c r="D7" i="4"/>
  <c r="D6" i="4"/>
  <c r="D5" i="4"/>
  <c r="D12" i="4"/>
  <c r="D13" i="4"/>
  <c r="D14" i="4"/>
  <c r="D15" i="4"/>
  <c r="D11" i="4"/>
  <c r="D18" i="4"/>
  <c r="D17" i="4"/>
  <c r="G24" i="2"/>
  <c r="G23" i="2"/>
  <c r="F20" i="1" l="1"/>
  <c r="F21" i="1" s="1"/>
  <c r="F22" i="1" s="1"/>
  <c r="F23" i="1" s="1"/>
  <c r="F24" i="1" s="1"/>
  <c r="F26" i="1" s="1"/>
  <c r="F27" i="1" s="1"/>
  <c r="F29" i="1" s="1"/>
  <c r="G25" i="2"/>
  <c r="G26" i="2" s="1"/>
  <c r="G21" i="2"/>
  <c r="G22" i="2" s="1"/>
  <c r="G27" i="2" l="1"/>
  <c r="G29" i="2" s="1"/>
</calcChain>
</file>

<file path=xl/sharedStrings.xml><?xml version="1.0" encoding="utf-8"?>
<sst xmlns="http://schemas.openxmlformats.org/spreadsheetml/2006/main" count="69" uniqueCount="57">
  <si>
    <t>TANZANIA INSURANCE REGULATORY AUTHORITY</t>
  </si>
  <si>
    <t>MINIMUM CAPITAL REQUIREMENT FOR REGISTRATION AS AN INSURANCE BROKER</t>
  </si>
  <si>
    <t>Arrangement of Forms are as below</t>
  </si>
  <si>
    <t>S/N</t>
  </si>
  <si>
    <t>FORM REFFERENCE</t>
  </si>
  <si>
    <t>CONDITION</t>
  </si>
  <si>
    <t>Year</t>
  </si>
  <si>
    <t>Consumer Price Index</t>
  </si>
  <si>
    <t>Revised base year 2015</t>
  </si>
  <si>
    <t>NOTE:</t>
  </si>
  <si>
    <t>1. Information of the Premium Volume must align with submitted returns</t>
  </si>
  <si>
    <t>2. The Principal Officer and one of the Director of the Broker must confirm the information contained is accurate and reflect the actual position of the company.</t>
  </si>
  <si>
    <t>Full Name of Principal Officer</t>
  </si>
  <si>
    <t>Signature of Prinicpal Officer</t>
  </si>
  <si>
    <t>Full Name of Director</t>
  </si>
  <si>
    <t>Signature of Director</t>
  </si>
  <si>
    <t>Official Stamp</t>
  </si>
  <si>
    <t>TIRA/BR-CAP/01/2022</t>
  </si>
  <si>
    <t>TIRA/BR-CAP/02/2022</t>
  </si>
  <si>
    <t>TIRA/BR-CAP/02/2021</t>
  </si>
  <si>
    <t xml:space="preserve">NAME OF BROKER: </t>
  </si>
  <si>
    <t>Item Description</t>
  </si>
  <si>
    <t>(TZS)</t>
  </si>
  <si>
    <t>NOTES:</t>
  </si>
  <si>
    <t>Signature of Principal Officer</t>
  </si>
  <si>
    <t>2022p</t>
  </si>
  <si>
    <t>Revised base year 2020</t>
  </si>
  <si>
    <t>CPI</t>
  </si>
  <si>
    <t>CPI Ratio</t>
  </si>
  <si>
    <t>***</t>
  </si>
  <si>
    <t>rebase 2015</t>
  </si>
  <si>
    <t>rebase 2020</t>
  </si>
  <si>
    <t>Broker (Minimum)
TZS Million</t>
  </si>
  <si>
    <t>Broker (Maximum)
TZS Million</t>
  </si>
  <si>
    <r>
      <t>2022</t>
    </r>
    <r>
      <rPr>
        <vertAlign val="superscript"/>
        <sz val="12"/>
        <color theme="1"/>
        <rFont val="Segoe UI"/>
        <family val="2"/>
      </rPr>
      <t>p</t>
    </r>
  </si>
  <si>
    <t>Minimum Capital (TZS)</t>
  </si>
  <si>
    <r>
      <rPr>
        <b/>
        <sz val="11"/>
        <rFont val="Arial"/>
        <family val="2"/>
      </rPr>
      <t xml:space="preserve">2. </t>
    </r>
    <r>
      <rPr>
        <sz val="11"/>
        <rFont val="Arial"/>
        <family val="2"/>
      </rPr>
      <t xml:space="preserve">Form </t>
    </r>
    <r>
      <rPr>
        <b/>
        <u/>
        <sz val="11"/>
        <rFont val="Arial"/>
        <family val="2"/>
      </rPr>
      <t>TIRA/BR-CAP/02/2022</t>
    </r>
    <r>
      <rPr>
        <sz val="11"/>
        <rFont val="Arial"/>
        <family val="2"/>
      </rPr>
      <t xml:space="preserve"> is used for the Annual License Maintainance Requirement for the year 2023</t>
    </r>
  </si>
  <si>
    <t>6. Consumer Price Index (CPI) for year 2021</t>
  </si>
  <si>
    <r>
      <t xml:space="preserve">7. Consumer Price Index (CPI) for year 2022 </t>
    </r>
    <r>
      <rPr>
        <i/>
        <sz val="8"/>
        <rFont val="Arial"/>
        <family val="2"/>
      </rPr>
      <t>(October)</t>
    </r>
  </si>
  <si>
    <r>
      <t xml:space="preserve">8. Consumer Price Index (CPI) Ratio </t>
    </r>
    <r>
      <rPr>
        <b/>
        <sz val="11"/>
        <rFont val="Arial"/>
        <family val="2"/>
      </rPr>
      <t>(7/6)</t>
    </r>
  </si>
  <si>
    <r>
      <t xml:space="preserve">9. Compare the ratio obtained in item 8 with 1.1 </t>
    </r>
    <r>
      <rPr>
        <i/>
        <sz val="10"/>
        <rFont val="Arial"/>
        <family val="2"/>
      </rPr>
      <t>(Choose the lesser)</t>
    </r>
  </si>
  <si>
    <t>2. Non-Life Business for the period ended 31st December 2021</t>
  </si>
  <si>
    <t>3. Life Business for the period ended 31st December 2021</t>
  </si>
  <si>
    <t>4. Total Business As at 31st December 2021</t>
  </si>
  <si>
    <t>5. 3% of Total Premium Volume for year 2021</t>
  </si>
  <si>
    <t>1. Minimum Capital for the year 2021</t>
  </si>
  <si>
    <t>MINIMUM CAPITAL REQUIREMENT FOR REGISTRATION AS INSURANCE BROKER 
FOR YEAR 2023</t>
  </si>
  <si>
    <r>
      <rPr>
        <b/>
        <u/>
        <sz val="12"/>
        <rFont val="Arial"/>
        <family val="2"/>
      </rPr>
      <t>CONDITION 1</t>
    </r>
    <r>
      <rPr>
        <b/>
        <sz val="12"/>
        <rFont val="Arial"/>
        <family val="2"/>
      </rPr>
      <t>: FIRST TIME REGISTRATION AS INSURANCE BROKER 
FOR YEAR 2022/2023</t>
    </r>
  </si>
  <si>
    <t>Minimum Required Capital for the First Time Registration as Insurance Broker for year 2022/2023</t>
  </si>
  <si>
    <t>10. Minimum Capital Required for year 2022/2023</t>
  </si>
  <si>
    <t>MINIMUM CAPITAL REQUIREMENT FOR THE ANNUAL LICENSE MAINTAINANCE 
REQUIREMENT FOR THE YEAR 2023</t>
  </si>
  <si>
    <r>
      <rPr>
        <b/>
        <u/>
        <sz val="12"/>
        <rFont val="Arial"/>
        <family val="2"/>
      </rPr>
      <t>CONDITION 2</t>
    </r>
    <r>
      <rPr>
        <b/>
        <sz val="12"/>
        <rFont val="Arial"/>
        <family val="2"/>
      </rPr>
      <t>: ANNUAL LICENSE MAINTAINANCE REQUIREMENT 
FOR THE YEAR 2023</t>
    </r>
  </si>
  <si>
    <t xml:space="preserve">MINIMUM CAPITAL REQUIRED FOR ANNUAL LICENSE MAINTAINANCE 
FOR INSURANCE BROKER FOR THE YEAR 2023 </t>
  </si>
  <si>
    <t>NEW REGISTRANT FOR YEAR 2022/2023 AND 
ANNUAL LICENSE MAINTAINANCE FOR YEAR 2023</t>
  </si>
  <si>
    <t xml:space="preserve">FIRST TIME REGISTRATION AS INSURANCE BROKER </t>
  </si>
  <si>
    <t>ANNUAL LICENSE MAINTAINANCE REQUIREMENT FOR THE YEAR 2023</t>
  </si>
  <si>
    <r>
      <rPr>
        <b/>
        <sz val="11"/>
        <rFont val="Arial"/>
        <family val="2"/>
      </rPr>
      <t>1.</t>
    </r>
    <r>
      <rPr>
        <sz val="11"/>
        <rFont val="Arial"/>
        <family val="2"/>
      </rPr>
      <t xml:space="preserve"> Form </t>
    </r>
    <r>
      <rPr>
        <b/>
        <u/>
        <sz val="11"/>
        <rFont val="Arial"/>
        <family val="2"/>
      </rPr>
      <t xml:space="preserve">TIRA/BR-CAP/01/2022 </t>
    </r>
    <r>
      <rPr>
        <sz val="11"/>
        <rFont val="Arial"/>
        <family val="2"/>
      </rPr>
      <t>is used for the New Insurance Broker Applicant for the year 2022/2023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</si>
</sst>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[$TZS]\ #,##0_);\([$TZS]\ #,##0\)"/>
    <numFmt numFmtId="166" formatCode="&quot;TSh&quot;#,##0.00"/>
    <numFmt numFmtId="167" formatCode="_([$TZS]\ * #,##0_);_([$TZS]\ * \(#,##0\);_([$TZS]\ * &quot;-&quot;_);_(@_)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u/>
      <sz val="11"/>
      <name val="Arial"/>
      <family val="2"/>
    </font>
    <font>
      <b/>
      <sz val="11"/>
      <color theme="1"/>
      <name val="Arial"/>
      <family val="2"/>
    </font>
    <font>
      <u/>
      <sz val="11"/>
      <color theme="10"/>
      <name val="Arial"/>
      <family val="2"/>
    </font>
    <font>
      <i/>
      <sz val="9"/>
      <color theme="1"/>
      <name val="Arial"/>
      <family val="2"/>
    </font>
    <font>
      <b/>
      <u/>
      <sz val="12"/>
      <name val="Arial"/>
      <family val="2"/>
    </font>
    <font>
      <i/>
      <sz val="8"/>
      <name val="Arial"/>
      <family val="2"/>
    </font>
    <font>
      <i/>
      <u/>
      <sz val="11"/>
      <color theme="1"/>
      <name val="Arial"/>
      <family val="2"/>
    </font>
    <font>
      <i/>
      <sz val="11"/>
      <color theme="1"/>
      <name val="Arial"/>
      <family val="2"/>
    </font>
    <font>
      <i/>
      <sz val="10"/>
      <color theme="1"/>
      <name val="Arial"/>
      <family val="2"/>
    </font>
    <font>
      <b/>
      <i/>
      <sz val="12"/>
      <name val="Arial"/>
      <family val="2"/>
    </font>
    <font>
      <sz val="12"/>
      <name val="Arial"/>
      <family val="2"/>
    </font>
    <font>
      <i/>
      <sz val="9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b/>
      <sz val="12"/>
      <color theme="1"/>
      <name val="Segoe UI"/>
      <family val="2"/>
    </font>
    <font>
      <sz val="11"/>
      <color theme="1"/>
      <name val="Segoe UI"/>
      <family val="2"/>
    </font>
    <font>
      <sz val="12"/>
      <color theme="1"/>
      <name val="Segoe UI"/>
      <family val="2"/>
    </font>
    <font>
      <b/>
      <i/>
      <sz val="12"/>
      <color theme="1"/>
      <name val="Segoe UI"/>
      <family val="2"/>
    </font>
    <font>
      <vertAlign val="superscript"/>
      <sz val="12"/>
      <color theme="1"/>
      <name val="Segoe UI"/>
      <family val="2"/>
    </font>
    <font>
      <b/>
      <sz val="12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ADFDAD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5" tint="0.79998168889431442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165">
    <xf numFmtId="0" fontId="0" fillId="0" borderId="0" xfId="0"/>
    <xf numFmtId="0" fontId="3" fillId="0" borderId="0" xfId="0" applyFont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0" fontId="3" fillId="0" borderId="3" xfId="0" applyFont="1" applyBorder="1" applyAlignment="1">
      <alignment vertical="top" wrapText="1"/>
    </xf>
    <xf numFmtId="0" fontId="3" fillId="0" borderId="4" xfId="0" applyFont="1" applyBorder="1" applyAlignment="1">
      <alignment vertical="top" wrapText="1"/>
    </xf>
    <xf numFmtId="0" fontId="3" fillId="0" borderId="5" xfId="0" applyFont="1" applyBorder="1" applyAlignment="1">
      <alignment vertical="top" wrapText="1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/>
    <xf numFmtId="0" fontId="4" fillId="2" borderId="0" xfId="0" applyFont="1" applyFill="1" applyAlignment="1">
      <alignment horizontal="center"/>
    </xf>
    <xf numFmtId="0" fontId="5" fillId="2" borderId="0" xfId="0" applyFont="1" applyFill="1"/>
    <xf numFmtId="0" fontId="6" fillId="2" borderId="0" xfId="0" applyFont="1" applyFill="1"/>
    <xf numFmtId="0" fontId="8" fillId="3" borderId="6" xfId="0" applyFont="1" applyFill="1" applyBorder="1" applyAlignment="1">
      <alignment vertical="top" wrapText="1"/>
    </xf>
    <xf numFmtId="0" fontId="8" fillId="3" borderId="7" xfId="0" applyFont="1" applyFill="1" applyBorder="1" applyAlignment="1">
      <alignment vertical="top" wrapText="1"/>
    </xf>
    <xf numFmtId="0" fontId="3" fillId="0" borderId="6" xfId="0" applyFont="1" applyBorder="1" applyAlignment="1">
      <alignment horizontal="center" vertical="top" wrapText="1"/>
    </xf>
    <xf numFmtId="0" fontId="9" fillId="0" borderId="7" xfId="2" applyFont="1" applyBorder="1" applyAlignment="1" applyProtection="1">
      <alignment vertical="top" wrapText="1"/>
    </xf>
    <xf numFmtId="0" fontId="3" fillId="0" borderId="9" xfId="0" applyFont="1" applyBorder="1" applyAlignment="1">
      <alignment vertical="top" wrapText="1"/>
    </xf>
    <xf numFmtId="0" fontId="3" fillId="0" borderId="10" xfId="0" applyFont="1" applyBorder="1" applyAlignment="1">
      <alignment horizontal="center" vertical="top" wrapText="1"/>
    </xf>
    <xf numFmtId="0" fontId="9" fillId="0" borderId="11" xfId="2" applyFont="1" applyBorder="1" applyAlignment="1" applyProtection="1">
      <alignment horizontal="left" vertical="top" wrapText="1"/>
    </xf>
    <xf numFmtId="0" fontId="3" fillId="0" borderId="12" xfId="0" applyFont="1" applyBorder="1" applyAlignment="1">
      <alignment vertical="top" wrapText="1"/>
    </xf>
    <xf numFmtId="164" fontId="4" fillId="2" borderId="28" xfId="1" applyNumberFormat="1" applyFont="1" applyFill="1" applyBorder="1" applyAlignment="1" applyProtection="1">
      <alignment horizontal="center"/>
    </xf>
    <xf numFmtId="164" fontId="4" fillId="2" borderId="39" xfId="1" applyNumberFormat="1" applyFont="1" applyFill="1" applyBorder="1" applyAlignment="1" applyProtection="1">
      <alignment horizontal="center"/>
    </xf>
    <xf numFmtId="164" fontId="4" fillId="2" borderId="40" xfId="1" applyNumberFormat="1" applyFont="1" applyFill="1" applyBorder="1" applyAlignment="1" applyProtection="1">
      <alignment horizontal="center"/>
    </xf>
    <xf numFmtId="164" fontId="4" fillId="2" borderId="5" xfId="1" applyNumberFormat="1" applyFont="1" applyFill="1" applyBorder="1" applyAlignment="1" applyProtection="1">
      <alignment horizontal="center"/>
    </xf>
    <xf numFmtId="165" fontId="4" fillId="4" borderId="30" xfId="1" applyNumberFormat="1" applyFont="1" applyFill="1" applyBorder="1" applyAlignment="1" applyProtection="1">
      <alignment horizontal="right" vertical="center"/>
    </xf>
    <xf numFmtId="0" fontId="21" fillId="0" borderId="23" xfId="0" applyFont="1" applyBorder="1" applyAlignment="1">
      <alignment horizontal="center" vertical="center"/>
    </xf>
    <xf numFmtId="0" fontId="21" fillId="0" borderId="24" xfId="0" applyFont="1" applyBorder="1" applyAlignment="1">
      <alignment horizontal="center" vertical="center"/>
    </xf>
    <xf numFmtId="0" fontId="22" fillId="0" borderId="0" xfId="0" applyFont="1"/>
    <xf numFmtId="0" fontId="23" fillId="0" borderId="26" xfId="0" applyFont="1" applyBorder="1" applyAlignment="1">
      <alignment horizontal="center"/>
    </xf>
    <xf numFmtId="0" fontId="21" fillId="0" borderId="27" xfId="0" applyFont="1" applyBorder="1" applyAlignment="1">
      <alignment horizontal="center" vertical="center"/>
    </xf>
    <xf numFmtId="43" fontId="23" fillId="0" borderId="27" xfId="1" applyFont="1" applyFill="1" applyBorder="1"/>
    <xf numFmtId="0" fontId="22" fillId="0" borderId="42" xfId="0" applyFont="1" applyBorder="1" applyAlignment="1">
      <alignment horizontal="center"/>
    </xf>
    <xf numFmtId="43" fontId="23" fillId="0" borderId="27" xfId="1" applyFont="1" applyFill="1" applyBorder="1" applyAlignment="1">
      <alignment horizontal="center"/>
    </xf>
    <xf numFmtId="0" fontId="24" fillId="0" borderId="26" xfId="0" applyFont="1" applyBorder="1" applyAlignment="1">
      <alignment horizontal="center"/>
    </xf>
    <xf numFmtId="43" fontId="23" fillId="0" borderId="27" xfId="1" applyFont="1" applyFill="1" applyBorder="1" applyAlignment="1">
      <alignment horizontal="center" vertical="center"/>
    </xf>
    <xf numFmtId="0" fontId="23" fillId="0" borderId="17" xfId="0" applyFont="1" applyFill="1" applyBorder="1" applyAlignment="1">
      <alignment horizontal="center"/>
    </xf>
    <xf numFmtId="0" fontId="21" fillId="0" borderId="17" xfId="0" applyFont="1" applyBorder="1" applyAlignment="1">
      <alignment horizontal="center" vertical="center"/>
    </xf>
    <xf numFmtId="0" fontId="21" fillId="0" borderId="42" xfId="0" applyFont="1" applyBorder="1" applyAlignment="1">
      <alignment horizontal="center" vertical="center"/>
    </xf>
    <xf numFmtId="0" fontId="21" fillId="0" borderId="42" xfId="0" applyFont="1" applyBorder="1" applyAlignment="1">
      <alignment horizontal="center" vertical="center" wrapText="1"/>
    </xf>
    <xf numFmtId="0" fontId="22" fillId="0" borderId="17" xfId="0" applyFont="1" applyBorder="1"/>
    <xf numFmtId="0" fontId="22" fillId="0" borderId="42" xfId="0" applyFont="1" applyBorder="1" applyAlignment="1">
      <alignment horizontal="center" vertical="center"/>
    </xf>
    <xf numFmtId="2" fontId="22" fillId="0" borderId="17" xfId="0" applyNumberFormat="1" applyFont="1" applyBorder="1" applyAlignment="1">
      <alignment horizontal="center"/>
    </xf>
    <xf numFmtId="2" fontId="22" fillId="0" borderId="0" xfId="0" applyNumberFormat="1" applyFont="1" applyAlignment="1">
      <alignment horizontal="center"/>
    </xf>
    <xf numFmtId="164" fontId="4" fillId="0" borderId="35" xfId="1" applyNumberFormat="1" applyFont="1" applyFill="1" applyBorder="1" applyAlignment="1" applyProtection="1">
      <alignment horizontal="left" vertical="center"/>
    </xf>
    <xf numFmtId="43" fontId="16" fillId="2" borderId="35" xfId="1" applyFont="1" applyFill="1" applyBorder="1" applyAlignment="1" applyProtection="1">
      <alignment horizontal="center" vertical="center"/>
    </xf>
    <xf numFmtId="164" fontId="4" fillId="2" borderId="37" xfId="1" applyNumberFormat="1" applyFont="1" applyFill="1" applyBorder="1" applyAlignment="1" applyProtection="1">
      <alignment horizontal="center" vertical="center"/>
    </xf>
    <xf numFmtId="43" fontId="17" fillId="2" borderId="35" xfId="1" applyFont="1" applyFill="1" applyBorder="1" applyAlignment="1" applyProtection="1">
      <alignment horizontal="center" vertical="center"/>
    </xf>
    <xf numFmtId="41" fontId="17" fillId="7" borderId="35" xfId="1" applyNumberFormat="1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Alignment="1">
      <alignment vertical="top"/>
    </xf>
    <xf numFmtId="0" fontId="3" fillId="0" borderId="13" xfId="0" applyFont="1" applyBorder="1" applyProtection="1"/>
    <xf numFmtId="0" fontId="3" fillId="0" borderId="14" xfId="0" applyFont="1" applyBorder="1" applyProtection="1"/>
    <xf numFmtId="0" fontId="3" fillId="0" borderId="15" xfId="0" applyFont="1" applyBorder="1" applyProtection="1"/>
    <xf numFmtId="0" fontId="3" fillId="0" borderId="0" xfId="0" applyFont="1" applyProtection="1"/>
    <xf numFmtId="0" fontId="3" fillId="0" borderId="16" xfId="0" applyFont="1" applyBorder="1" applyProtection="1"/>
    <xf numFmtId="0" fontId="3" fillId="0" borderId="1" xfId="0" applyFont="1" applyBorder="1" applyAlignment="1" applyProtection="1">
      <alignment horizontal="center"/>
    </xf>
    <xf numFmtId="0" fontId="3" fillId="0" borderId="2" xfId="0" applyFont="1" applyBorder="1" applyAlignment="1" applyProtection="1">
      <alignment horizontal="center"/>
    </xf>
    <xf numFmtId="0" fontId="10" fillId="0" borderId="3" xfId="0" applyFont="1" applyBorder="1" applyAlignment="1" applyProtection="1">
      <alignment horizontal="right"/>
    </xf>
    <xf numFmtId="0" fontId="3" fillId="0" borderId="17" xfId="0" applyFont="1" applyBorder="1" applyProtection="1"/>
    <xf numFmtId="0" fontId="4" fillId="2" borderId="17" xfId="0" applyFont="1" applyFill="1" applyBorder="1" applyProtection="1"/>
    <xf numFmtId="0" fontId="4" fillId="2" borderId="4" xfId="0" applyFont="1" applyFill="1" applyBorder="1" applyAlignment="1" applyProtection="1">
      <alignment horizontal="center"/>
    </xf>
    <xf numFmtId="0" fontId="4" fillId="2" borderId="0" xfId="0" applyFont="1" applyFill="1" applyAlignment="1" applyProtection="1">
      <alignment horizontal="center"/>
    </xf>
    <xf numFmtId="0" fontId="4" fillId="2" borderId="5" xfId="0" applyFont="1" applyFill="1" applyBorder="1" applyAlignment="1" applyProtection="1">
      <alignment horizontal="center"/>
    </xf>
    <xf numFmtId="0" fontId="5" fillId="2" borderId="17" xfId="0" applyFont="1" applyFill="1" applyBorder="1" applyProtection="1"/>
    <xf numFmtId="0" fontId="4" fillId="2" borderId="16" xfId="0" applyFont="1" applyFill="1" applyBorder="1" applyProtection="1"/>
    <xf numFmtId="0" fontId="4" fillId="2" borderId="0" xfId="0" applyFont="1" applyFill="1" applyProtection="1"/>
    <xf numFmtId="0" fontId="4" fillId="0" borderId="19" xfId="0" applyFont="1" applyBorder="1" applyAlignment="1" applyProtection="1">
      <alignment horizontal="right"/>
    </xf>
    <xf numFmtId="0" fontId="6" fillId="2" borderId="18" xfId="0" applyFont="1" applyFill="1" applyBorder="1" applyProtection="1"/>
    <xf numFmtId="0" fontId="5" fillId="0" borderId="19" xfId="0" applyFont="1" applyBorder="1" applyAlignment="1" applyProtection="1">
      <alignment horizontal="center" vertical="center"/>
    </xf>
    <xf numFmtId="0" fontId="5" fillId="0" borderId="30" xfId="0" applyFont="1" applyBorder="1" applyAlignment="1" applyProtection="1">
      <alignment horizontal="center" vertical="center" wrapText="1"/>
    </xf>
    <xf numFmtId="0" fontId="5" fillId="0" borderId="21" xfId="0" applyFont="1" applyBorder="1" applyAlignment="1" applyProtection="1">
      <alignment horizontal="right" vertical="center" wrapText="1"/>
    </xf>
    <xf numFmtId="0" fontId="16" fillId="2" borderId="25" xfId="0" applyFont="1" applyFill="1" applyBorder="1" applyAlignment="1" applyProtection="1">
      <alignment horizontal="center"/>
    </xf>
    <xf numFmtId="2" fontId="17" fillId="2" borderId="35" xfId="0" applyNumberFormat="1" applyFont="1" applyFill="1" applyBorder="1" applyAlignment="1" applyProtection="1">
      <alignment horizontal="center"/>
    </xf>
    <xf numFmtId="0" fontId="17" fillId="2" borderId="25" xfId="0" applyFont="1" applyFill="1" applyBorder="1" applyAlignment="1" applyProtection="1">
      <alignment horizontal="center"/>
    </xf>
    <xf numFmtId="0" fontId="17" fillId="2" borderId="38" xfId="0" applyFont="1" applyFill="1" applyBorder="1" applyAlignment="1" applyProtection="1">
      <alignment horizontal="center"/>
    </xf>
    <xf numFmtId="2" fontId="17" fillId="2" borderId="41" xfId="0" applyNumberFormat="1" applyFont="1" applyFill="1" applyBorder="1" applyAlignment="1" applyProtection="1">
      <alignment horizontal="center"/>
    </xf>
    <xf numFmtId="0" fontId="17" fillId="2" borderId="4" xfId="0" applyFont="1" applyFill="1" applyBorder="1" applyAlignment="1" applyProtection="1">
      <alignment horizontal="center"/>
    </xf>
    <xf numFmtId="2" fontId="17" fillId="2" borderId="36" xfId="0" applyNumberFormat="1" applyFont="1" applyFill="1" applyBorder="1" applyAlignment="1" applyProtection="1">
      <alignment horizontal="center"/>
    </xf>
    <xf numFmtId="0" fontId="17" fillId="2" borderId="29" xfId="0" applyFont="1" applyFill="1" applyBorder="1" applyAlignment="1" applyProtection="1">
      <alignment horizontal="center"/>
    </xf>
    <xf numFmtId="2" fontId="17" fillId="2" borderId="37" xfId="0" applyNumberFormat="1" applyFont="1" applyFill="1" applyBorder="1" applyAlignment="1" applyProtection="1">
      <alignment horizontal="center"/>
    </xf>
    <xf numFmtId="2" fontId="3" fillId="0" borderId="0" xfId="0" applyNumberFormat="1" applyFont="1" applyProtection="1"/>
    <xf numFmtId="0" fontId="13" fillId="0" borderId="13" xfId="0" applyFont="1" applyBorder="1" applyProtection="1"/>
    <xf numFmtId="0" fontId="14" fillId="0" borderId="14" xfId="0" applyFont="1" applyBorder="1" applyProtection="1"/>
    <xf numFmtId="0" fontId="14" fillId="0" borderId="15" xfId="0" applyFont="1" applyBorder="1" applyProtection="1"/>
    <xf numFmtId="0" fontId="14" fillId="0" borderId="16" xfId="0" applyFont="1" applyBorder="1" applyProtection="1"/>
    <xf numFmtId="0" fontId="14" fillId="0" borderId="0" xfId="0" applyFont="1" applyProtection="1"/>
    <xf numFmtId="0" fontId="14" fillId="0" borderId="17" xfId="0" applyFont="1" applyBorder="1" applyProtection="1"/>
    <xf numFmtId="0" fontId="14" fillId="0" borderId="0" xfId="0" applyFont="1" applyAlignment="1" applyProtection="1">
      <alignment horizontal="left" wrapText="1"/>
    </xf>
    <xf numFmtId="0" fontId="3" fillId="0" borderId="32" xfId="0" applyFont="1" applyBorder="1" applyProtection="1"/>
    <xf numFmtId="0" fontId="3" fillId="0" borderId="23" xfId="0" applyFont="1" applyBorder="1" applyProtection="1"/>
    <xf numFmtId="0" fontId="15" fillId="0" borderId="31" xfId="0" applyFont="1" applyBorder="1" applyAlignment="1" applyProtection="1">
      <alignment horizontal="right"/>
    </xf>
    <xf numFmtId="0" fontId="3" fillId="0" borderId="31" xfId="0" applyFont="1" applyBorder="1" applyProtection="1"/>
    <xf numFmtId="43" fontId="16" fillId="2" borderId="36" xfId="1" applyFont="1" applyFill="1" applyBorder="1" applyAlignment="1" applyProtection="1">
      <alignment horizontal="center" vertical="center"/>
    </xf>
    <xf numFmtId="43" fontId="19" fillId="2" borderId="43" xfId="1" applyFont="1" applyFill="1" applyBorder="1" applyAlignment="1" applyProtection="1">
      <alignment horizontal="center" vertical="center"/>
    </xf>
    <xf numFmtId="0" fontId="5" fillId="5" borderId="22" xfId="0" applyFont="1" applyFill="1" applyBorder="1" applyAlignment="1" applyProtection="1">
      <protection locked="0"/>
    </xf>
    <xf numFmtId="164" fontId="17" fillId="8" borderId="35" xfId="1" applyNumberFormat="1" applyFont="1" applyFill="1" applyBorder="1" applyAlignment="1" applyProtection="1">
      <alignment horizontal="left" vertical="center"/>
    </xf>
    <xf numFmtId="0" fontId="4" fillId="2" borderId="1" xfId="0" applyFont="1" applyFill="1" applyBorder="1" applyProtection="1"/>
    <xf numFmtId="0" fontId="4" fillId="2" borderId="2" xfId="0" applyFont="1" applyFill="1" applyBorder="1" applyProtection="1"/>
    <xf numFmtId="0" fontId="12" fillId="2" borderId="3" xfId="0" applyFont="1" applyFill="1" applyBorder="1" applyAlignment="1" applyProtection="1">
      <alignment horizontal="right"/>
    </xf>
    <xf numFmtId="0" fontId="5" fillId="2" borderId="19" xfId="0" applyFont="1" applyFill="1" applyBorder="1" applyAlignment="1" applyProtection="1">
      <alignment horizontal="right"/>
    </xf>
    <xf numFmtId="0" fontId="5" fillId="2" borderId="19" xfId="0" applyFont="1" applyFill="1" applyBorder="1" applyProtection="1"/>
    <xf numFmtId="0" fontId="5" fillId="2" borderId="20" xfId="0" applyFont="1" applyFill="1" applyBorder="1" applyProtection="1"/>
    <xf numFmtId="0" fontId="5" fillId="2" borderId="30" xfId="0" applyFont="1" applyFill="1" applyBorder="1" applyAlignment="1" applyProtection="1">
      <alignment horizontal="right"/>
    </xf>
    <xf numFmtId="0" fontId="6" fillId="2" borderId="4" xfId="0" applyFont="1" applyFill="1" applyBorder="1" applyAlignment="1" applyProtection="1">
      <alignment vertical="center"/>
    </xf>
    <xf numFmtId="0" fontId="6" fillId="2" borderId="0" xfId="0" applyFont="1" applyFill="1" applyProtection="1"/>
    <xf numFmtId="0" fontId="5" fillId="2" borderId="4" xfId="0" applyFont="1" applyFill="1" applyBorder="1" applyAlignment="1" applyProtection="1">
      <alignment vertical="center"/>
    </xf>
    <xf numFmtId="0" fontId="5" fillId="2" borderId="4" xfId="0" applyFont="1" applyFill="1" applyBorder="1" applyProtection="1"/>
    <xf numFmtId="0" fontId="5" fillId="2" borderId="0" xfId="0" applyFont="1" applyFill="1" applyProtection="1"/>
    <xf numFmtId="0" fontId="6" fillId="2" borderId="5" xfId="0" applyFont="1" applyFill="1" applyBorder="1" applyProtection="1"/>
    <xf numFmtId="0" fontId="6" fillId="2" borderId="0" xfId="0" applyFont="1" applyFill="1" applyBorder="1" applyProtection="1"/>
    <xf numFmtId="0" fontId="6" fillId="2" borderId="9" xfId="0" applyFont="1" applyFill="1" applyBorder="1" applyAlignment="1" applyProtection="1">
      <alignment vertical="center"/>
    </xf>
    <xf numFmtId="0" fontId="6" fillId="2" borderId="12" xfId="0" applyFont="1" applyFill="1" applyBorder="1" applyProtection="1"/>
    <xf numFmtId="167" fontId="26" fillId="4" borderId="33" xfId="0" applyNumberFormat="1" applyFont="1" applyFill="1" applyBorder="1" applyAlignment="1" applyProtection="1">
      <alignment vertical="center"/>
    </xf>
    <xf numFmtId="166" fontId="3" fillId="0" borderId="17" xfId="0" applyNumberFormat="1" applyFont="1" applyBorder="1" applyProtection="1"/>
    <xf numFmtId="0" fontId="3" fillId="0" borderId="0" xfId="0" applyFont="1" applyAlignment="1" applyProtection="1">
      <alignment horizontal="left" vertical="top" wrapText="1"/>
    </xf>
    <xf numFmtId="0" fontId="3" fillId="0" borderId="14" xfId="0" applyFont="1" applyBorder="1" applyAlignment="1" applyProtection="1">
      <alignment horizontal="left" wrapText="1"/>
    </xf>
    <xf numFmtId="0" fontId="3" fillId="0" borderId="15" xfId="0" applyFont="1" applyBorder="1" applyAlignment="1" applyProtection="1">
      <alignment horizontal="left" wrapText="1"/>
    </xf>
    <xf numFmtId="0" fontId="3" fillId="0" borderId="32" xfId="0" applyFont="1" applyBorder="1" applyAlignment="1" applyProtection="1">
      <alignment horizontal="left" wrapText="1"/>
    </xf>
    <xf numFmtId="0" fontId="3" fillId="0" borderId="23" xfId="0" applyFont="1" applyBorder="1" applyAlignment="1" applyProtection="1">
      <alignment horizontal="left" wrapText="1"/>
    </xf>
    <xf numFmtId="0" fontId="3" fillId="0" borderId="0" xfId="0" applyFont="1" applyAlignment="1" applyProtection="1">
      <alignment horizontal="left" wrapText="1"/>
    </xf>
    <xf numFmtId="0" fontId="3" fillId="0" borderId="17" xfId="0" applyFont="1" applyBorder="1" applyAlignment="1" applyProtection="1">
      <alignment horizontal="left" wrapText="1"/>
    </xf>
    <xf numFmtId="0" fontId="10" fillId="0" borderId="31" xfId="0" applyFont="1" applyBorder="1" applyAlignment="1" applyProtection="1">
      <alignment horizontal="right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top"/>
    </xf>
    <xf numFmtId="0" fontId="4" fillId="2" borderId="0" xfId="0" applyFont="1" applyFill="1" applyAlignment="1">
      <alignment horizontal="center" wrapText="1"/>
    </xf>
    <xf numFmtId="0" fontId="4" fillId="2" borderId="0" xfId="0" applyFont="1" applyFill="1" applyAlignment="1">
      <alignment horizontal="center"/>
    </xf>
    <xf numFmtId="0" fontId="8" fillId="3" borderId="7" xfId="0" applyFont="1" applyFill="1" applyBorder="1" applyAlignment="1">
      <alignment horizontal="left" vertical="top" wrapText="1"/>
    </xf>
    <xf numFmtId="0" fontId="8" fillId="3" borderId="8" xfId="0" applyFont="1" applyFill="1" applyBorder="1" applyAlignment="1">
      <alignment horizontal="left" vertical="top" wrapText="1"/>
    </xf>
    <xf numFmtId="0" fontId="4" fillId="2" borderId="4" xfId="0" applyFont="1" applyFill="1" applyBorder="1" applyAlignment="1" applyProtection="1">
      <alignment horizontal="center"/>
    </xf>
    <xf numFmtId="0" fontId="4" fillId="2" borderId="0" xfId="0" applyFont="1" applyFill="1" applyAlignment="1" applyProtection="1">
      <alignment horizontal="center"/>
    </xf>
    <xf numFmtId="0" fontId="4" fillId="2" borderId="5" xfId="0" applyFont="1" applyFill="1" applyBorder="1" applyAlignment="1" applyProtection="1">
      <alignment horizontal="center"/>
    </xf>
    <xf numFmtId="0" fontId="5" fillId="2" borderId="4" xfId="0" applyFont="1" applyFill="1" applyBorder="1" applyAlignment="1" applyProtection="1">
      <alignment horizontal="center" vertical="center" wrapText="1"/>
    </xf>
    <xf numFmtId="0" fontId="5" fillId="2" borderId="0" xfId="0" applyFont="1" applyFill="1" applyAlignment="1" applyProtection="1">
      <alignment horizontal="center" vertical="center" wrapText="1"/>
    </xf>
    <xf numFmtId="0" fontId="5" fillId="2" borderId="5" xfId="0" applyFont="1" applyFill="1" applyBorder="1" applyAlignment="1" applyProtection="1">
      <alignment horizontal="center" vertical="center" wrapText="1"/>
    </xf>
    <xf numFmtId="0" fontId="5" fillId="2" borderId="9" xfId="0" applyFont="1" applyFill="1" applyBorder="1" applyAlignment="1" applyProtection="1">
      <alignment horizontal="center" vertical="center" wrapText="1"/>
    </xf>
    <xf numFmtId="0" fontId="5" fillId="2" borderId="18" xfId="0" applyFont="1" applyFill="1" applyBorder="1" applyAlignment="1" applyProtection="1">
      <alignment horizontal="center" vertical="center" wrapText="1"/>
    </xf>
    <xf numFmtId="0" fontId="5" fillId="2" borderId="12" xfId="0" applyFont="1" applyFill="1" applyBorder="1" applyAlignment="1" applyProtection="1">
      <alignment horizontal="center" vertical="center" wrapText="1"/>
    </xf>
    <xf numFmtId="0" fontId="4" fillId="4" borderId="0" xfId="0" applyFont="1" applyFill="1" applyAlignment="1" applyProtection="1">
      <alignment horizontal="center" vertical="center" wrapText="1"/>
    </xf>
    <xf numFmtId="0" fontId="5" fillId="5" borderId="34" xfId="0" applyFont="1" applyFill="1" applyBorder="1" applyAlignment="1" applyProtection="1">
      <alignment horizontal="center"/>
      <protection locked="0"/>
    </xf>
    <xf numFmtId="0" fontId="5" fillId="5" borderId="20" xfId="0" applyFont="1" applyFill="1" applyBorder="1" applyAlignment="1" applyProtection="1">
      <alignment horizontal="center"/>
      <protection locked="0"/>
    </xf>
    <xf numFmtId="0" fontId="5" fillId="5" borderId="21" xfId="0" applyFont="1" applyFill="1" applyBorder="1" applyAlignment="1" applyProtection="1">
      <alignment horizontal="center"/>
      <protection locked="0"/>
    </xf>
    <xf numFmtId="0" fontId="14" fillId="0" borderId="31" xfId="0" applyFont="1" applyBorder="1" applyAlignment="1" applyProtection="1">
      <alignment horizontal="left" vertical="top" wrapText="1"/>
    </xf>
    <xf numFmtId="0" fontId="14" fillId="0" borderId="32" xfId="0" applyFont="1" applyBorder="1" applyAlignment="1" applyProtection="1">
      <alignment horizontal="left" vertical="top" wrapText="1"/>
    </xf>
    <xf numFmtId="0" fontId="14" fillId="0" borderId="23" xfId="0" applyFont="1" applyBorder="1" applyAlignment="1" applyProtection="1">
      <alignment horizontal="left" vertical="top" wrapText="1"/>
    </xf>
    <xf numFmtId="0" fontId="5" fillId="6" borderId="19" xfId="0" applyFont="1" applyFill="1" applyBorder="1" applyAlignment="1" applyProtection="1">
      <alignment horizontal="center" wrapText="1"/>
    </xf>
    <xf numFmtId="0" fontId="5" fillId="6" borderId="20" xfId="0" applyFont="1" applyFill="1" applyBorder="1" applyAlignment="1" applyProtection="1">
      <alignment horizontal="center" wrapText="1"/>
    </xf>
    <xf numFmtId="0" fontId="5" fillId="6" borderId="21" xfId="0" applyFont="1" applyFill="1" applyBorder="1" applyAlignment="1" applyProtection="1">
      <alignment horizontal="center" wrapText="1"/>
    </xf>
    <xf numFmtId="0" fontId="14" fillId="0" borderId="16" xfId="0" applyFont="1" applyBorder="1" applyAlignment="1" applyProtection="1">
      <alignment horizontal="left" vertical="top" wrapText="1"/>
    </xf>
    <xf numFmtId="0" fontId="14" fillId="0" borderId="0" xfId="0" applyFont="1" applyAlignment="1" applyProtection="1">
      <alignment horizontal="left" vertical="top" wrapText="1"/>
    </xf>
    <xf numFmtId="0" fontId="14" fillId="0" borderId="17" xfId="0" applyFont="1" applyBorder="1" applyAlignment="1" applyProtection="1">
      <alignment horizontal="left" vertical="top" wrapText="1"/>
    </xf>
    <xf numFmtId="0" fontId="5" fillId="2" borderId="4" xfId="0" applyFont="1" applyFill="1" applyBorder="1" applyAlignment="1" applyProtection="1">
      <alignment horizontal="center" wrapText="1"/>
    </xf>
    <xf numFmtId="0" fontId="5" fillId="2" borderId="0" xfId="0" applyFont="1" applyFill="1" applyAlignment="1" applyProtection="1">
      <alignment horizontal="center" wrapText="1"/>
    </xf>
    <xf numFmtId="0" fontId="5" fillId="2" borderId="5" xfId="0" applyFont="1" applyFill="1" applyBorder="1" applyAlignment="1" applyProtection="1">
      <alignment horizontal="center" wrapText="1"/>
    </xf>
    <xf numFmtId="0" fontId="5" fillId="2" borderId="9" xfId="0" applyFont="1" applyFill="1" applyBorder="1" applyAlignment="1" applyProtection="1">
      <alignment horizontal="center" wrapText="1"/>
    </xf>
    <xf numFmtId="0" fontId="5" fillId="2" borderId="18" xfId="0" applyFont="1" applyFill="1" applyBorder="1" applyAlignment="1" applyProtection="1">
      <alignment horizontal="center" wrapText="1"/>
    </xf>
    <xf numFmtId="0" fontId="5" fillId="2" borderId="12" xfId="0" applyFont="1" applyFill="1" applyBorder="1" applyAlignment="1" applyProtection="1">
      <alignment horizontal="center" wrapText="1"/>
    </xf>
    <xf numFmtId="0" fontId="4" fillId="4" borderId="0" xfId="0" applyFont="1" applyFill="1" applyAlignment="1" applyProtection="1">
      <alignment horizontal="center" vertical="top" wrapText="1"/>
    </xf>
    <xf numFmtId="0" fontId="18" fillId="0" borderId="0" xfId="0" applyFont="1" applyAlignment="1" applyProtection="1">
      <alignment horizontal="right" vertical="top"/>
    </xf>
    <xf numFmtId="0" fontId="18" fillId="0" borderId="5" xfId="0" applyFont="1" applyBorder="1" applyAlignment="1" applyProtection="1">
      <alignment horizontal="right" vertical="top"/>
    </xf>
    <xf numFmtId="0" fontId="5" fillId="5" borderId="19" xfId="0" applyFont="1" applyFill="1" applyBorder="1" applyAlignment="1" applyProtection="1">
      <alignment horizontal="center"/>
      <protection locked="0"/>
    </xf>
    <xf numFmtId="0" fontId="3" fillId="0" borderId="45" xfId="0" applyFont="1" applyBorder="1" applyAlignment="1">
      <alignment vertical="top" wrapText="1"/>
    </xf>
    <xf numFmtId="0" fontId="3" fillId="0" borderId="26" xfId="0" applyFont="1" applyBorder="1" applyAlignment="1">
      <alignment vertical="top" wrapText="1"/>
    </xf>
    <xf numFmtId="0" fontId="3" fillId="0" borderId="44" xfId="0" applyFont="1" applyBorder="1" applyAlignment="1">
      <alignment vertical="top"/>
    </xf>
    <xf numFmtId="0" fontId="3" fillId="0" borderId="46" xfId="0" applyFont="1" applyBorder="1" applyAlignment="1">
      <alignment vertical="top"/>
    </xf>
    <xf numFmtId="0" fontId="3" fillId="0" borderId="47" xfId="0" applyFont="1" applyBorder="1" applyAlignment="1">
      <alignment vertical="top"/>
    </xf>
    <xf numFmtId="0" fontId="3" fillId="0" borderId="48" xfId="0" applyFont="1" applyBorder="1" applyAlignment="1">
      <alignment vertical="top"/>
    </xf>
  </cellXfs>
  <cellStyles count="3">
    <cellStyle name="Comma" xfId="1" builtinId="3"/>
    <cellStyle name="Hyperlink" xfId="2" builtinId="8"/>
    <cellStyle name="Normal" xfId="0" builtinId="0"/>
  </cellStyles>
  <dxfs count="11">
    <dxf>
      <font>
        <strike val="0"/>
        <outline val="0"/>
        <shadow val="0"/>
        <u val="none"/>
        <vertAlign val="baseline"/>
        <color theme="1"/>
        <name val="Segoe UI"/>
        <family val="2"/>
        <scheme val="none"/>
      </font>
    </dxf>
    <dxf>
      <font>
        <strike val="0"/>
        <outline val="0"/>
        <shadow val="0"/>
        <u val="none"/>
        <vertAlign val="baseline"/>
        <color theme="1"/>
        <name val="Segoe UI"/>
        <family val="2"/>
        <scheme val="none"/>
      </font>
      <border diagonalUp="0" diagonalDown="0"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Segoe UI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Segoe UI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theme="1"/>
        <name val="Segoe UI"/>
        <family val="2"/>
        <scheme val="none"/>
      </font>
    </dxf>
    <dxf>
      <border outline="0">
        <left style="thin">
          <color indexed="64"/>
        </left>
        <top style="thin">
          <color indexed="64"/>
        </top>
      </border>
    </dxf>
    <dxf>
      <font>
        <strike val="0"/>
        <outline val="0"/>
        <shadow val="0"/>
        <u val="none"/>
        <vertAlign val="baseline"/>
        <color theme="1"/>
        <name val="Segoe UI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Segoe UI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jpg"/><Relationship Id="rId2" Type="http://schemas.openxmlformats.org/officeDocument/2006/relationships/image" Target="../media/image4.jpeg"/><Relationship Id="rId1" Type="http://schemas.openxmlformats.org/officeDocument/2006/relationships/image" Target="../media/image3.jpeg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28575</xdr:colOff>
      <xdr:row>3</xdr:row>
      <xdr:rowOff>14198</xdr:rowOff>
    </xdr:from>
    <xdr:to>
      <xdr:col>6</xdr:col>
      <xdr:colOff>28575</xdr:colOff>
      <xdr:row>8</xdr:row>
      <xdr:rowOff>179043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8F1B24A-D836-436B-B80A-EDD7318609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71875" y="766673"/>
          <a:ext cx="0" cy="1164970"/>
        </a:xfrm>
        <a:prstGeom prst="rect">
          <a:avLst/>
        </a:prstGeom>
      </xdr:spPr>
    </xdr:pic>
    <xdr:clientData/>
  </xdr:twoCellAnchor>
  <xdr:twoCellAnchor editAs="oneCell">
    <xdr:from>
      <xdr:col>5</xdr:col>
      <xdr:colOff>556846</xdr:colOff>
      <xdr:row>2</xdr:row>
      <xdr:rowOff>73271</xdr:rowOff>
    </xdr:from>
    <xdr:to>
      <xdr:col>5</xdr:col>
      <xdr:colOff>556846</xdr:colOff>
      <xdr:row>9</xdr:row>
      <xdr:rowOff>182396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C494A3C-8DCC-46A5-AB62-D6B5852D96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0546" y="625721"/>
          <a:ext cx="1359877" cy="1509300"/>
        </a:xfrm>
        <a:prstGeom prst="rect">
          <a:avLst/>
        </a:prstGeom>
      </xdr:spPr>
    </xdr:pic>
    <xdr:clientData/>
  </xdr:twoCellAnchor>
  <xdr:twoCellAnchor editAs="oneCell">
    <xdr:from>
      <xdr:col>5</xdr:col>
      <xdr:colOff>542926</xdr:colOff>
      <xdr:row>2</xdr:row>
      <xdr:rowOff>142875</xdr:rowOff>
    </xdr:from>
    <xdr:to>
      <xdr:col>7</xdr:col>
      <xdr:colOff>581026</xdr:colOff>
      <xdr:row>9</xdr:row>
      <xdr:rowOff>128405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2EF350B7-604B-40B8-B7A0-92421EBF2E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76626" y="695325"/>
          <a:ext cx="1257300" cy="138570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4</xdr:row>
      <xdr:rowOff>23723</xdr:rowOff>
    </xdr:from>
    <xdr:to>
      <xdr:col>3</xdr:col>
      <xdr:colOff>0</xdr:colOff>
      <xdr:row>9</xdr:row>
      <xdr:rowOff>14198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2674067-23B1-433B-9C29-0FE78F83E8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14649" y="680948"/>
          <a:ext cx="0" cy="992301"/>
        </a:xfrm>
        <a:prstGeom prst="rect">
          <a:avLst/>
        </a:prstGeom>
      </xdr:spPr>
    </xdr:pic>
    <xdr:clientData/>
  </xdr:twoCellAnchor>
  <xdr:twoCellAnchor editAs="oneCell">
    <xdr:from>
      <xdr:col>3</xdr:col>
      <xdr:colOff>320676</xdr:colOff>
      <xdr:row>3</xdr:row>
      <xdr:rowOff>133351</xdr:rowOff>
    </xdr:from>
    <xdr:to>
      <xdr:col>4</xdr:col>
      <xdr:colOff>528901</xdr:colOff>
      <xdr:row>9</xdr:row>
      <xdr:rowOff>180975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4EF8F0D1-46B5-4682-B4FB-4EB2DD929D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5926" y="387351"/>
          <a:ext cx="1128975" cy="128587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3676649</xdr:colOff>
      <xdr:row>3</xdr:row>
      <xdr:rowOff>33248</xdr:rowOff>
    </xdr:from>
    <xdr:to>
      <xdr:col>2</xdr:col>
      <xdr:colOff>2266949</xdr:colOff>
      <xdr:row>8</xdr:row>
      <xdr:rowOff>9549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3906FC7-7B3F-4E13-9A5D-6106D1124C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43174" y="747623"/>
          <a:ext cx="0" cy="976426"/>
        </a:xfrm>
        <a:prstGeom prst="rect">
          <a:avLst/>
        </a:prstGeom>
      </xdr:spPr>
    </xdr:pic>
    <xdr:clientData/>
  </xdr:twoCellAnchor>
  <xdr:twoCellAnchor editAs="oneCell">
    <xdr:from>
      <xdr:col>3</xdr:col>
      <xdr:colOff>547688</xdr:colOff>
      <xdr:row>2</xdr:row>
      <xdr:rowOff>194072</xdr:rowOff>
    </xdr:from>
    <xdr:to>
      <xdr:col>3</xdr:col>
      <xdr:colOff>547688</xdr:colOff>
      <xdr:row>8</xdr:row>
      <xdr:rowOff>116784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494AEA1-71B9-48F9-AB6F-A3AF8BD71F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90863" y="708422"/>
          <a:ext cx="0" cy="1122862"/>
        </a:xfrm>
        <a:prstGeom prst="rect">
          <a:avLst/>
        </a:prstGeom>
      </xdr:spPr>
    </xdr:pic>
    <xdr:clientData/>
  </xdr:twoCellAnchor>
  <xdr:twoCellAnchor editAs="oneCell">
    <xdr:from>
      <xdr:col>3</xdr:col>
      <xdr:colOff>309562</xdr:colOff>
      <xdr:row>2</xdr:row>
      <xdr:rowOff>188124</xdr:rowOff>
    </xdr:from>
    <xdr:to>
      <xdr:col>3</xdr:col>
      <xdr:colOff>309562</xdr:colOff>
      <xdr:row>8</xdr:row>
      <xdr:rowOff>146447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1A30CE70-AB40-44C2-B0B9-9C437D8CD9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2737" y="702474"/>
          <a:ext cx="1202532" cy="1158473"/>
        </a:xfrm>
        <a:prstGeom prst="rect">
          <a:avLst/>
        </a:prstGeom>
      </xdr:spPr>
    </xdr:pic>
    <xdr:clientData/>
  </xdr:twoCellAnchor>
  <xdr:twoCellAnchor editAs="oneCell">
    <xdr:from>
      <xdr:col>3</xdr:col>
      <xdr:colOff>584200</xdr:colOff>
      <xdr:row>2</xdr:row>
      <xdr:rowOff>133350</xdr:rowOff>
    </xdr:from>
    <xdr:to>
      <xdr:col>4</xdr:col>
      <xdr:colOff>792425</xdr:colOff>
      <xdr:row>8</xdr:row>
      <xdr:rowOff>180974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FD0E05D4-27E2-4635-89B0-48252211AE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92450" y="466725"/>
          <a:ext cx="1128975" cy="1285874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CCC609F-CE7B-425C-96B6-0CD5A2BE7170}" name="Table1" displayName="Table1" ref="B2:F18" totalsRowShown="0" headerRowDxfId="7" dataDxfId="6" tableBorderDxfId="5">
  <tableColumns count="5">
    <tableColumn id="1" xr3:uid="{41D2F2C4-8892-42FB-84A6-BB171FA61E49}" name="Year" dataDxfId="4"/>
    <tableColumn id="2" xr3:uid="{30E38A5F-14EF-4DE0-B1AA-B61039C5527A}" name="CPI" dataDxfId="3" dataCellStyle="Comma"/>
    <tableColumn id="3" xr3:uid="{C5DDEBE5-476D-41F1-93EF-F50139991F52}" name="CPI Ratio" dataDxfId="2" dataCellStyle="Comma"/>
    <tableColumn id="4" xr3:uid="{99D2F372-01A7-4E5F-B1A3-C4E4BFE24609}" name="Broker (Minimum)_x000a_TZS Million" dataDxfId="1"/>
    <tableColumn id="5" xr3:uid="{127516F1-7B31-4660-A830-8C0D57E89489}" name="Broker (Maximum)_x000a_TZS Million" dataDxfId="0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923B76-1F0E-4CDA-8E66-7CA5FEC21AD4}">
  <sheetPr>
    <tabColor rgb="FFC00000"/>
    <pageSetUpPr fitToPage="1"/>
  </sheetPr>
  <dimension ref="A1:O23"/>
  <sheetViews>
    <sheetView showGridLines="0" tabSelected="1" zoomScaleNormal="100" workbookViewId="0">
      <selection activeCell="E21" sqref="E21"/>
    </sheetView>
  </sheetViews>
  <sheetFormatPr defaultColWidth="0" defaultRowHeight="15" customHeight="1" zeroHeight="1" x14ac:dyDescent="0.25"/>
  <cols>
    <col min="1" max="1" width="1.5703125" style="1" customWidth="1"/>
    <col min="2" max="2" width="3.5703125" style="1" customWidth="1"/>
    <col min="3" max="3" width="4.5703125" style="1" customWidth="1"/>
    <col min="4" max="4" width="25.28515625" style="1" customWidth="1"/>
    <col min="5" max="5" width="9" style="1" customWidth="1"/>
    <col min="6" max="12" width="9.140625" style="1" customWidth="1"/>
    <col min="13" max="13" width="7.5703125" style="1" customWidth="1"/>
    <col min="14" max="14" width="3.42578125" style="1" customWidth="1"/>
    <col min="15" max="15" width="1.42578125" style="1" customWidth="1"/>
    <col min="16" max="16384" width="9.140625" style="1" hidden="1"/>
  </cols>
  <sheetData>
    <row r="1" spans="2:14" thickBot="1" x14ac:dyDescent="0.3"/>
    <row r="2" spans="2:14" ht="14.25" x14ac:dyDescent="0.25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4"/>
    </row>
    <row r="3" spans="2:14" ht="15.75" x14ac:dyDescent="0.25">
      <c r="B3" s="5"/>
      <c r="C3" s="121" t="s">
        <v>0</v>
      </c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6"/>
    </row>
    <row r="4" spans="2:14" ht="15.75" x14ac:dyDescent="0.25">
      <c r="B4" s="5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6"/>
    </row>
    <row r="5" spans="2:14" ht="15.75" x14ac:dyDescent="0.25">
      <c r="B5" s="5"/>
      <c r="C5" s="9"/>
      <c r="D5" s="9"/>
      <c r="E5" s="9"/>
      <c r="F5" s="9"/>
      <c r="G5" s="9"/>
      <c r="N5" s="6"/>
    </row>
    <row r="6" spans="2:14" ht="15.75" x14ac:dyDescent="0.25">
      <c r="B6" s="5"/>
      <c r="C6" s="9"/>
      <c r="D6" s="9"/>
      <c r="E6" s="9"/>
      <c r="F6" s="9"/>
      <c r="G6" s="9"/>
      <c r="N6" s="6"/>
    </row>
    <row r="7" spans="2:14" ht="15.75" x14ac:dyDescent="0.25">
      <c r="B7" s="5"/>
      <c r="C7" s="9"/>
      <c r="D7" s="9"/>
      <c r="E7" s="9"/>
      <c r="F7" s="9"/>
      <c r="G7" s="9"/>
      <c r="N7" s="6"/>
    </row>
    <row r="8" spans="2:14" ht="15.75" x14ac:dyDescent="0.25">
      <c r="B8" s="5"/>
      <c r="C8" s="9"/>
      <c r="D8" s="9"/>
      <c r="E8" s="9"/>
      <c r="F8" s="9"/>
      <c r="G8" s="9"/>
      <c r="N8" s="6"/>
    </row>
    <row r="9" spans="2:14" ht="15.75" x14ac:dyDescent="0.25">
      <c r="B9" s="5"/>
      <c r="C9" s="9"/>
      <c r="D9" s="9"/>
      <c r="E9" s="9"/>
      <c r="F9" s="9"/>
      <c r="G9" s="9"/>
      <c r="N9" s="6"/>
    </row>
    <row r="10" spans="2:14" ht="15.75" x14ac:dyDescent="0.25">
      <c r="B10" s="5"/>
      <c r="C10" s="9"/>
      <c r="D10" s="9"/>
      <c r="E10" s="9"/>
      <c r="F10" s="9"/>
      <c r="G10" s="9"/>
      <c r="N10" s="6"/>
    </row>
    <row r="11" spans="2:14" ht="15.75" x14ac:dyDescent="0.25">
      <c r="B11" s="5"/>
      <c r="C11" s="9"/>
      <c r="D11" s="122" t="s">
        <v>1</v>
      </c>
      <c r="E11" s="122"/>
      <c r="F11" s="122"/>
      <c r="G11" s="122"/>
      <c r="H11" s="122"/>
      <c r="I11" s="122"/>
      <c r="J11" s="122"/>
      <c r="K11" s="122"/>
      <c r="L11" s="122"/>
      <c r="M11" s="122"/>
      <c r="N11" s="6"/>
    </row>
    <row r="12" spans="2:14" ht="15.75" x14ac:dyDescent="0.25">
      <c r="B12" s="5"/>
      <c r="C12" s="9"/>
      <c r="D12" s="9"/>
      <c r="E12" s="9"/>
      <c r="F12" s="9"/>
      <c r="G12" s="8"/>
      <c r="N12" s="6"/>
    </row>
    <row r="13" spans="2:14" ht="31.5" customHeight="1" x14ac:dyDescent="0.25">
      <c r="B13" s="5"/>
      <c r="C13" s="9"/>
      <c r="D13" s="123" t="s">
        <v>53</v>
      </c>
      <c r="E13" s="124"/>
      <c r="F13" s="124"/>
      <c r="G13" s="124"/>
      <c r="H13" s="124"/>
      <c r="I13" s="124"/>
      <c r="J13" s="124"/>
      <c r="K13" s="124"/>
      <c r="L13" s="124"/>
      <c r="M13" s="124"/>
      <c r="N13" s="6"/>
    </row>
    <row r="14" spans="2:14" x14ac:dyDescent="0.25">
      <c r="B14" s="5"/>
      <c r="C14" s="10"/>
      <c r="D14" s="10"/>
      <c r="E14" s="10"/>
      <c r="F14" s="10"/>
      <c r="G14" s="10"/>
      <c r="N14" s="6"/>
    </row>
    <row r="15" spans="2:14" x14ac:dyDescent="0.25">
      <c r="B15" s="5"/>
      <c r="C15" s="11" t="s">
        <v>56</v>
      </c>
      <c r="D15" s="11"/>
      <c r="E15" s="11"/>
      <c r="F15" s="11"/>
      <c r="G15" s="11"/>
      <c r="N15" s="6"/>
    </row>
    <row r="16" spans="2:14" ht="14.25" customHeight="1" x14ac:dyDescent="0.25">
      <c r="B16" s="5"/>
      <c r="C16" s="48" t="s">
        <v>36</v>
      </c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6"/>
    </row>
    <row r="17" spans="2:14" ht="14.25" x14ac:dyDescent="0.25">
      <c r="B17" s="5"/>
      <c r="C17" s="48"/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6"/>
    </row>
    <row r="18" spans="2:14" ht="15.75" customHeight="1" x14ac:dyDescent="0.25">
      <c r="B18" s="5"/>
      <c r="C18" s="10" t="s">
        <v>2</v>
      </c>
      <c r="D18" s="10"/>
      <c r="E18" s="10"/>
      <c r="F18" s="10"/>
      <c r="G18" s="10"/>
      <c r="N18" s="6"/>
    </row>
    <row r="19" spans="2:14" ht="15.75" customHeight="1" x14ac:dyDescent="0.25">
      <c r="B19" s="5"/>
      <c r="C19" s="10"/>
      <c r="D19" s="10"/>
      <c r="E19" s="10"/>
      <c r="F19" s="10"/>
      <c r="G19" s="10"/>
      <c r="N19" s="6"/>
    </row>
    <row r="20" spans="2:14" x14ac:dyDescent="0.25">
      <c r="B20" s="5"/>
      <c r="C20" s="12" t="s">
        <v>3</v>
      </c>
      <c r="D20" s="13" t="s">
        <v>4</v>
      </c>
      <c r="E20" s="125" t="s">
        <v>5</v>
      </c>
      <c r="F20" s="125"/>
      <c r="G20" s="125"/>
      <c r="H20" s="125"/>
      <c r="I20" s="125"/>
      <c r="J20" s="125"/>
      <c r="K20" s="125"/>
      <c r="L20" s="125"/>
      <c r="M20" s="126"/>
      <c r="N20" s="6"/>
    </row>
    <row r="21" spans="2:14" ht="14.25" customHeight="1" x14ac:dyDescent="0.25">
      <c r="B21" s="5"/>
      <c r="C21" s="14">
        <v>1</v>
      </c>
      <c r="D21" s="15" t="s">
        <v>17</v>
      </c>
      <c r="E21" s="161" t="s">
        <v>54</v>
      </c>
      <c r="F21" s="159"/>
      <c r="G21" s="159"/>
      <c r="H21" s="159"/>
      <c r="I21" s="159"/>
      <c r="J21" s="159"/>
      <c r="K21" s="159"/>
      <c r="L21" s="159"/>
      <c r="M21" s="160"/>
      <c r="N21" s="6"/>
    </row>
    <row r="22" spans="2:14" ht="15" customHeight="1" thickBot="1" x14ac:dyDescent="0.3">
      <c r="B22" s="16"/>
      <c r="C22" s="17">
        <v>2</v>
      </c>
      <c r="D22" s="18" t="s">
        <v>18</v>
      </c>
      <c r="E22" s="162" t="s">
        <v>55</v>
      </c>
      <c r="F22" s="163"/>
      <c r="G22" s="163"/>
      <c r="H22" s="163"/>
      <c r="I22" s="163"/>
      <c r="J22" s="163"/>
      <c r="K22" s="163"/>
      <c r="L22" s="163"/>
      <c r="M22" s="164"/>
      <c r="N22" s="19"/>
    </row>
    <row r="23" spans="2:14" ht="14.25" x14ac:dyDescent="0.25"/>
  </sheetData>
  <sheetProtection algorithmName="SHA-512" hashValue="O6OQpA64VkbX+/ZwQzBtzM1Dn7hjjK4Eg/pJUwzR/9O0jf1mZoHOwUC/upT3ulAGgSy7bCWc7Cf0hUgLAhHRkA==" saltValue="do2kW3nZxXgViV9utp199A==" spinCount="100000" sheet="1" objects="1" scenarios="1"/>
  <mergeCells count="4">
    <mergeCell ref="C3:M3"/>
    <mergeCell ref="D11:M11"/>
    <mergeCell ref="D13:M13"/>
    <mergeCell ref="E20:M20"/>
  </mergeCells>
  <hyperlinks>
    <hyperlink ref="D21" location="Sheet1!A1" display="TIRA/BR-CAP/01/2022" xr:uid="{D3D722BD-34B2-433B-BA22-5B21A0BB3D35}"/>
    <hyperlink ref="D22" location="Sheet2!A1" display="TIRA/BR-CAP/02/2022" xr:uid="{94C0181B-9868-4E83-AB18-B9223E13860D}"/>
  </hyperlinks>
  <pageMargins left="0.7" right="0.7" top="0.75" bottom="0.75" header="0.3" footer="0.3"/>
  <pageSetup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F26AE4-375D-4024-B24F-F6ED30FAD012}">
  <sheetPr>
    <tabColor rgb="FF0070C0"/>
    <pageSetUpPr fitToPage="1"/>
  </sheetPr>
  <dimension ref="A2:J47"/>
  <sheetViews>
    <sheetView showGridLines="0" topLeftCell="A2" zoomScaleNormal="100" workbookViewId="0">
      <selection activeCell="D16" sqref="D16:F16"/>
    </sheetView>
  </sheetViews>
  <sheetFormatPr defaultColWidth="0" defaultRowHeight="14.25" zeroHeight="1" x14ac:dyDescent="0.2"/>
  <cols>
    <col min="1" max="1" width="1.85546875" style="52" customWidth="1"/>
    <col min="2" max="2" width="1.140625" style="52" customWidth="1"/>
    <col min="3" max="3" width="36.42578125" style="52" customWidth="1"/>
    <col min="4" max="5" width="13.85546875" style="52" customWidth="1"/>
    <col min="6" max="6" width="32.5703125" style="52" customWidth="1"/>
    <col min="7" max="7" width="1.7109375" style="52" customWidth="1"/>
    <col min="8" max="10" width="0" style="52" hidden="1" customWidth="1"/>
    <col min="11" max="16384" width="9.140625" style="52" hidden="1"/>
  </cols>
  <sheetData>
    <row r="2" spans="2:8" ht="6" customHeight="1" thickBot="1" x14ac:dyDescent="0.25">
      <c r="B2" s="49"/>
      <c r="C2" s="50"/>
      <c r="D2" s="50"/>
      <c r="E2" s="50"/>
      <c r="F2" s="50"/>
      <c r="G2" s="51"/>
    </row>
    <row r="3" spans="2:8" x14ac:dyDescent="0.2">
      <c r="B3" s="53"/>
      <c r="C3" s="54"/>
      <c r="D3" s="55"/>
      <c r="E3" s="55"/>
      <c r="F3" s="56" t="s">
        <v>17</v>
      </c>
      <c r="G3" s="57"/>
    </row>
    <row r="4" spans="2:8" ht="15.75" x14ac:dyDescent="0.25">
      <c r="B4" s="53"/>
      <c r="C4" s="127" t="s">
        <v>0</v>
      </c>
      <c r="D4" s="128"/>
      <c r="E4" s="128"/>
      <c r="F4" s="129"/>
      <c r="G4" s="58"/>
    </row>
    <row r="5" spans="2:8" ht="15.75" x14ac:dyDescent="0.25">
      <c r="B5" s="53"/>
      <c r="C5" s="59"/>
      <c r="D5" s="60"/>
      <c r="E5" s="60"/>
      <c r="F5" s="61"/>
      <c r="G5" s="57"/>
    </row>
    <row r="6" spans="2:8" ht="15.75" x14ac:dyDescent="0.25">
      <c r="B6" s="53"/>
      <c r="C6" s="59"/>
      <c r="D6" s="60"/>
      <c r="E6" s="60"/>
      <c r="F6" s="61"/>
      <c r="G6" s="57"/>
    </row>
    <row r="7" spans="2:8" ht="15.75" x14ac:dyDescent="0.25">
      <c r="B7" s="53"/>
      <c r="C7" s="59"/>
      <c r="D7" s="60"/>
      <c r="E7" s="60"/>
      <c r="F7" s="61"/>
      <c r="G7" s="57"/>
    </row>
    <row r="8" spans="2:8" ht="15.75" x14ac:dyDescent="0.25">
      <c r="B8" s="53"/>
      <c r="C8" s="59"/>
      <c r="D8" s="60"/>
      <c r="E8" s="60"/>
      <c r="F8" s="61"/>
      <c r="G8" s="57"/>
    </row>
    <row r="9" spans="2:8" ht="15.75" x14ac:dyDescent="0.25">
      <c r="B9" s="53"/>
      <c r="C9" s="59"/>
      <c r="D9" s="60"/>
      <c r="E9" s="60"/>
      <c r="F9" s="61"/>
      <c r="G9" s="57"/>
    </row>
    <row r="10" spans="2:8" ht="15.75" x14ac:dyDescent="0.25">
      <c r="B10" s="53"/>
      <c r="C10" s="59"/>
      <c r="D10" s="60"/>
      <c r="E10" s="60"/>
      <c r="F10" s="61"/>
      <c r="G10" s="57"/>
    </row>
    <row r="11" spans="2:8" ht="15" x14ac:dyDescent="0.25">
      <c r="B11" s="53"/>
      <c r="C11" s="130" t="s">
        <v>46</v>
      </c>
      <c r="D11" s="131"/>
      <c r="E11" s="131"/>
      <c r="F11" s="132"/>
      <c r="G11" s="62"/>
    </row>
    <row r="12" spans="2:8" ht="16.5" thickBot="1" x14ac:dyDescent="0.3">
      <c r="B12" s="53"/>
      <c r="C12" s="133"/>
      <c r="D12" s="134"/>
      <c r="E12" s="134"/>
      <c r="F12" s="135"/>
      <c r="G12" s="58"/>
    </row>
    <row r="13" spans="2:8" ht="5.25" customHeight="1" x14ac:dyDescent="0.25">
      <c r="B13" s="53"/>
      <c r="C13" s="60"/>
      <c r="D13" s="60"/>
      <c r="E13" s="60"/>
      <c r="F13" s="60"/>
      <c r="G13" s="58"/>
    </row>
    <row r="14" spans="2:8" ht="32.25" customHeight="1" x14ac:dyDescent="0.25">
      <c r="B14" s="53"/>
      <c r="C14" s="136" t="s">
        <v>47</v>
      </c>
      <c r="D14" s="136"/>
      <c r="E14" s="136"/>
      <c r="F14" s="136"/>
      <c r="G14" s="58"/>
    </row>
    <row r="15" spans="2:8" ht="16.5" thickBot="1" x14ac:dyDescent="0.3">
      <c r="B15" s="63"/>
      <c r="C15" s="64"/>
      <c r="D15" s="64"/>
      <c r="E15" s="64"/>
      <c r="F15" s="64"/>
      <c r="G15" s="58"/>
    </row>
    <row r="16" spans="2:8" ht="16.5" thickBot="1" x14ac:dyDescent="0.3">
      <c r="B16" s="53"/>
      <c r="C16" s="65" t="s">
        <v>20</v>
      </c>
      <c r="D16" s="137"/>
      <c r="E16" s="138"/>
      <c r="F16" s="139"/>
      <c r="G16" s="58"/>
      <c r="H16" s="93"/>
    </row>
    <row r="17" spans="2:7" ht="16.5" thickBot="1" x14ac:dyDescent="0.3">
      <c r="B17" s="53"/>
      <c r="C17" s="66"/>
      <c r="D17" s="66"/>
      <c r="E17" s="66"/>
      <c r="F17" s="66"/>
      <c r="G17" s="58"/>
    </row>
    <row r="18" spans="2:7" ht="30" customHeight="1" thickBot="1" x14ac:dyDescent="0.25">
      <c r="B18" s="53"/>
      <c r="C18" s="67" t="s">
        <v>6</v>
      </c>
      <c r="D18" s="68" t="s">
        <v>7</v>
      </c>
      <c r="E18" s="68" t="s">
        <v>28</v>
      </c>
      <c r="F18" s="69" t="s">
        <v>35</v>
      </c>
      <c r="G18" s="57"/>
    </row>
    <row r="19" spans="2:7" ht="15.75" x14ac:dyDescent="0.25">
      <c r="B19" s="53"/>
      <c r="C19" s="70" t="s">
        <v>8</v>
      </c>
      <c r="D19" s="71">
        <v>100</v>
      </c>
      <c r="E19" s="71"/>
      <c r="F19" s="20">
        <v>14626609.518706668</v>
      </c>
      <c r="G19" s="57"/>
    </row>
    <row r="20" spans="2:7" ht="15.75" x14ac:dyDescent="0.25">
      <c r="B20" s="53"/>
      <c r="C20" s="72">
        <v>2016</v>
      </c>
      <c r="D20" s="71">
        <v>102.95</v>
      </c>
      <c r="E20" s="71">
        <f>D20/D19</f>
        <v>1.0295000000000001</v>
      </c>
      <c r="F20" s="20">
        <f>F19*MIN(D20/D19,1.1)</f>
        <v>15058094.499508517</v>
      </c>
      <c r="G20" s="57"/>
    </row>
    <row r="21" spans="2:7" ht="15.75" x14ac:dyDescent="0.25">
      <c r="B21" s="53"/>
      <c r="C21" s="72">
        <v>2017</v>
      </c>
      <c r="D21" s="71">
        <v>108.42</v>
      </c>
      <c r="E21" s="71">
        <f t="shared" ref="E21:E27" si="0">D21/D20</f>
        <v>1.0531325886352598</v>
      </c>
      <c r="F21" s="20">
        <f>F20*MIN(D21/D20,1.1)</f>
        <v>15858170.040181771</v>
      </c>
      <c r="G21" s="57"/>
    </row>
    <row r="22" spans="2:7" ht="15.75" x14ac:dyDescent="0.25">
      <c r="B22" s="53"/>
      <c r="C22" s="72">
        <v>2018</v>
      </c>
      <c r="D22" s="71">
        <v>112.23</v>
      </c>
      <c r="E22" s="71">
        <f t="shared" si="0"/>
        <v>1.0351411178749308</v>
      </c>
      <c r="F22" s="20">
        <f>F21*MIN(D22/D21,1.1)</f>
        <v>16415443.862844495</v>
      </c>
      <c r="G22" s="57"/>
    </row>
    <row r="23" spans="2:7" ht="15.75" x14ac:dyDescent="0.25">
      <c r="B23" s="53"/>
      <c r="C23" s="73">
        <v>2019</v>
      </c>
      <c r="D23" s="74">
        <v>116.1</v>
      </c>
      <c r="E23" s="71">
        <f t="shared" si="0"/>
        <v>1.0344827586206895</v>
      </c>
      <c r="F23" s="21">
        <f>F22*MIN(D23/D22,1.1)</f>
        <v>16981493.65121844</v>
      </c>
      <c r="G23" s="57"/>
    </row>
    <row r="24" spans="2:7" ht="15.75" x14ac:dyDescent="0.25">
      <c r="B24" s="53"/>
      <c r="C24" s="73">
        <v>2020</v>
      </c>
      <c r="D24" s="74">
        <v>119.92</v>
      </c>
      <c r="E24" s="71">
        <f t="shared" si="0"/>
        <v>1.0329026701119726</v>
      </c>
      <c r="F24" s="21">
        <f>F23*MIN(D24/D23,1.1)</f>
        <v>17540230.134833038</v>
      </c>
      <c r="G24" s="57"/>
    </row>
    <row r="25" spans="2:7" ht="15.75" x14ac:dyDescent="0.25">
      <c r="B25" s="53"/>
      <c r="C25" s="70" t="s">
        <v>26</v>
      </c>
      <c r="D25" s="71">
        <v>100</v>
      </c>
      <c r="E25" s="71"/>
      <c r="F25" s="20"/>
      <c r="G25" s="57"/>
    </row>
    <row r="26" spans="2:7" ht="15.75" x14ac:dyDescent="0.25">
      <c r="B26" s="53"/>
      <c r="C26" s="75">
        <v>2021</v>
      </c>
      <c r="D26" s="76">
        <v>104.92477951625743</v>
      </c>
      <c r="E26" s="71">
        <f t="shared" si="0"/>
        <v>1.0492477951625743</v>
      </c>
      <c r="F26" s="23">
        <f>F24*MIN(D26/D25,1.1)</f>
        <v>18404047.795617707</v>
      </c>
      <c r="G26" s="57"/>
    </row>
    <row r="27" spans="2:7" ht="16.5" thickBot="1" x14ac:dyDescent="0.3">
      <c r="B27" s="53"/>
      <c r="C27" s="77" t="s">
        <v>25</v>
      </c>
      <c r="D27" s="78">
        <v>108.73</v>
      </c>
      <c r="E27" s="78">
        <f t="shared" si="0"/>
        <v>1.0362661756477933</v>
      </c>
      <c r="F27" s="22">
        <f>F26*MIN(D27/D26,1.1)</f>
        <v>19071492.225603964</v>
      </c>
      <c r="G27" s="57"/>
    </row>
    <row r="28" spans="2:7" ht="15" thickBot="1" x14ac:dyDescent="0.25">
      <c r="B28" s="53"/>
      <c r="F28" s="79"/>
      <c r="G28" s="57"/>
    </row>
    <row r="29" spans="2:7" ht="28.5" customHeight="1" thickBot="1" x14ac:dyDescent="0.3">
      <c r="B29" s="53"/>
      <c r="C29" s="143" t="s">
        <v>48</v>
      </c>
      <c r="D29" s="144"/>
      <c r="E29" s="145"/>
      <c r="F29" s="24">
        <f>F27</f>
        <v>19071492.225603964</v>
      </c>
      <c r="G29" s="57"/>
    </row>
    <row r="30" spans="2:7" x14ac:dyDescent="0.2">
      <c r="B30" s="53"/>
      <c r="G30" s="57"/>
    </row>
    <row r="31" spans="2:7" x14ac:dyDescent="0.2">
      <c r="B31" s="53"/>
      <c r="C31" s="80" t="s">
        <v>9</v>
      </c>
      <c r="D31" s="81"/>
      <c r="E31" s="81"/>
      <c r="F31" s="82"/>
      <c r="G31" s="57"/>
    </row>
    <row r="32" spans="2:7" ht="15" customHeight="1" x14ac:dyDescent="0.2">
      <c r="B32" s="53"/>
      <c r="C32" s="83" t="s">
        <v>10</v>
      </c>
      <c r="D32" s="84"/>
      <c r="E32" s="84"/>
      <c r="F32" s="85"/>
      <c r="G32" s="57"/>
    </row>
    <row r="33" spans="2:7" ht="29.25" customHeight="1" x14ac:dyDescent="0.2">
      <c r="B33" s="53"/>
      <c r="C33" s="140" t="s">
        <v>11</v>
      </c>
      <c r="D33" s="141"/>
      <c r="E33" s="141"/>
      <c r="F33" s="142"/>
      <c r="G33" s="57"/>
    </row>
    <row r="34" spans="2:7" x14ac:dyDescent="0.2">
      <c r="B34" s="53"/>
      <c r="C34" s="86"/>
      <c r="D34" s="86"/>
      <c r="E34" s="86"/>
      <c r="F34" s="86"/>
      <c r="G34" s="57"/>
    </row>
    <row r="35" spans="2:7" x14ac:dyDescent="0.2">
      <c r="B35" s="53"/>
      <c r="C35" s="49"/>
      <c r="D35" s="50"/>
      <c r="E35" s="50"/>
      <c r="F35" s="51"/>
      <c r="G35" s="57"/>
    </row>
    <row r="36" spans="2:7" x14ac:dyDescent="0.2">
      <c r="B36" s="53"/>
      <c r="C36" s="53" t="s">
        <v>12</v>
      </c>
      <c r="D36" s="87"/>
      <c r="E36" s="87"/>
      <c r="F36" s="88"/>
      <c r="G36" s="57"/>
    </row>
    <row r="37" spans="2:7" x14ac:dyDescent="0.2">
      <c r="B37" s="53"/>
      <c r="C37" s="53"/>
      <c r="F37" s="57"/>
      <c r="G37" s="57"/>
    </row>
    <row r="38" spans="2:7" x14ac:dyDescent="0.2">
      <c r="B38" s="53"/>
      <c r="C38" s="53" t="s">
        <v>13</v>
      </c>
      <c r="D38" s="87"/>
      <c r="E38" s="87"/>
      <c r="F38" s="88"/>
      <c r="G38" s="57"/>
    </row>
    <row r="39" spans="2:7" x14ac:dyDescent="0.2">
      <c r="B39" s="53"/>
      <c r="C39" s="53"/>
      <c r="F39" s="57"/>
      <c r="G39" s="57"/>
    </row>
    <row r="40" spans="2:7" x14ac:dyDescent="0.2">
      <c r="B40" s="53"/>
      <c r="C40" s="53"/>
      <c r="F40" s="57"/>
      <c r="G40" s="57"/>
    </row>
    <row r="41" spans="2:7" x14ac:dyDescent="0.2">
      <c r="B41" s="53"/>
      <c r="C41" s="53" t="s">
        <v>14</v>
      </c>
      <c r="D41" s="87"/>
      <c r="E41" s="87"/>
      <c r="F41" s="88"/>
      <c r="G41" s="57"/>
    </row>
    <row r="42" spans="2:7" x14ac:dyDescent="0.2">
      <c r="B42" s="53"/>
      <c r="C42" s="53"/>
      <c r="F42" s="57"/>
      <c r="G42" s="57"/>
    </row>
    <row r="43" spans="2:7" x14ac:dyDescent="0.2">
      <c r="B43" s="53"/>
      <c r="C43" s="53" t="s">
        <v>15</v>
      </c>
      <c r="D43" s="87"/>
      <c r="E43" s="87"/>
      <c r="F43" s="88"/>
      <c r="G43" s="57"/>
    </row>
    <row r="44" spans="2:7" x14ac:dyDescent="0.2">
      <c r="B44" s="53"/>
      <c r="C44" s="89" t="s">
        <v>16</v>
      </c>
      <c r="D44" s="87"/>
      <c r="E44" s="87"/>
      <c r="F44" s="88"/>
      <c r="G44" s="57"/>
    </row>
    <row r="45" spans="2:7" ht="7.5" customHeight="1" x14ac:dyDescent="0.2">
      <c r="B45" s="90"/>
      <c r="C45" s="87"/>
      <c r="D45" s="87"/>
      <c r="E45" s="87"/>
      <c r="F45" s="87"/>
      <c r="G45" s="88"/>
    </row>
    <row r="47" spans="2:7" x14ac:dyDescent="0.2"/>
  </sheetData>
  <sheetProtection algorithmName="SHA-512" hashValue="mlbyceXUB200eSyAhu2g7M+AGpLsVNyDC1tJf+FNt1Ty1sBQqGwN7Deufxx1qi7YhK1fwTNjz3kIKi9SgSPVyA==" saltValue="1YQbQSOeRiWTaEEi6yK0mw==" spinCount="100000" sheet="1" objects="1" scenarios="1"/>
  <mergeCells count="6">
    <mergeCell ref="C4:F4"/>
    <mergeCell ref="C11:F12"/>
    <mergeCell ref="C14:F14"/>
    <mergeCell ref="D16:F16"/>
    <mergeCell ref="C33:F33"/>
    <mergeCell ref="C29:E29"/>
  </mergeCells>
  <dataValidations count="1">
    <dataValidation type="textLength" showInputMessage="1" showErrorMessage="1" promptTitle="Broker's Name" prompt="Enter Registered Name of a Broker" sqref="H16 D16" xr:uid="{1FE941C1-F314-4988-ABAB-5D0AA1834DD3}">
      <formula1>3</formula1>
      <formula2>80</formula2>
    </dataValidation>
  </dataValidations>
  <pageMargins left="0.7" right="0.7" top="0.75" bottom="0.75" header="0.3" footer="0.3"/>
  <pageSetup scale="93" fitToHeight="0" orientation="portrait" r:id="rId1"/>
  <colBreaks count="1" manualBreakCount="1">
    <brk id="6" max="44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798BB2-9D7F-46C1-914E-0EFD4C298AA5}">
  <sheetPr>
    <tabColor rgb="FF0070C0"/>
  </sheetPr>
  <dimension ref="A1:I57"/>
  <sheetViews>
    <sheetView showGridLines="0" zoomScaleNormal="100" workbookViewId="0">
      <selection activeCell="D15" sqref="D15:G15"/>
    </sheetView>
  </sheetViews>
  <sheetFormatPr defaultColWidth="0" defaultRowHeight="0" customHeight="1" zeroHeight="1" x14ac:dyDescent="0.2"/>
  <cols>
    <col min="1" max="1" width="1.85546875" style="52" customWidth="1"/>
    <col min="2" max="2" width="1.5703125" style="52" customWidth="1"/>
    <col min="3" max="3" width="34" style="52" customWidth="1"/>
    <col min="4" max="4" width="13.85546875" style="52" customWidth="1"/>
    <col min="5" max="5" width="15.5703125" style="52" customWidth="1"/>
    <col min="6" max="6" width="12.28515625" style="52" customWidth="1"/>
    <col min="7" max="7" width="23.7109375" style="52" bestFit="1" customWidth="1"/>
    <col min="8" max="8" width="1.5703125" style="52" customWidth="1"/>
    <col min="9" max="9" width="1.85546875" style="52" customWidth="1"/>
    <col min="10" max="16384" width="9.140625" style="52" hidden="1"/>
  </cols>
  <sheetData>
    <row r="1" spans="2:8" ht="9.75" customHeight="1" thickBot="1" x14ac:dyDescent="0.25">
      <c r="B1" s="49"/>
      <c r="C1" s="50"/>
      <c r="D1" s="50"/>
      <c r="E1" s="50"/>
      <c r="F1" s="50"/>
      <c r="G1" s="50"/>
      <c r="H1" s="51"/>
    </row>
    <row r="2" spans="2:8" ht="15.75" x14ac:dyDescent="0.25">
      <c r="B2" s="53"/>
      <c r="C2" s="95"/>
      <c r="D2" s="96"/>
      <c r="E2" s="96"/>
      <c r="F2" s="96"/>
      <c r="G2" s="97" t="s">
        <v>19</v>
      </c>
      <c r="H2" s="58"/>
    </row>
    <row r="3" spans="2:8" ht="15.75" x14ac:dyDescent="0.25">
      <c r="B3" s="53"/>
      <c r="C3" s="127" t="s">
        <v>0</v>
      </c>
      <c r="D3" s="128"/>
      <c r="E3" s="128"/>
      <c r="F3" s="128"/>
      <c r="G3" s="129"/>
      <c r="H3" s="58"/>
    </row>
    <row r="4" spans="2:8" ht="15.75" x14ac:dyDescent="0.25">
      <c r="B4" s="53"/>
      <c r="C4" s="59"/>
      <c r="D4" s="60"/>
      <c r="E4" s="60"/>
      <c r="F4" s="60"/>
      <c r="G4" s="61"/>
      <c r="H4" s="57"/>
    </row>
    <row r="5" spans="2:8" ht="15.75" x14ac:dyDescent="0.25">
      <c r="B5" s="53"/>
      <c r="C5" s="59"/>
      <c r="D5" s="60"/>
      <c r="E5" s="60"/>
      <c r="F5" s="60"/>
      <c r="G5" s="61"/>
      <c r="H5" s="57"/>
    </row>
    <row r="6" spans="2:8" ht="15.75" x14ac:dyDescent="0.25">
      <c r="B6" s="53"/>
      <c r="C6" s="59"/>
      <c r="D6" s="60"/>
      <c r="E6" s="60"/>
      <c r="F6" s="60"/>
      <c r="G6" s="61"/>
      <c r="H6" s="57"/>
    </row>
    <row r="7" spans="2:8" ht="15.75" x14ac:dyDescent="0.25">
      <c r="B7" s="53"/>
      <c r="C7" s="59"/>
      <c r="D7" s="60"/>
      <c r="E7" s="60"/>
      <c r="F7" s="60"/>
      <c r="G7" s="61"/>
      <c r="H7" s="57"/>
    </row>
    <row r="8" spans="2:8" ht="15.75" x14ac:dyDescent="0.25">
      <c r="B8" s="53"/>
      <c r="C8" s="59"/>
      <c r="D8" s="60"/>
      <c r="E8" s="60"/>
      <c r="F8" s="60"/>
      <c r="G8" s="61"/>
      <c r="H8" s="57"/>
    </row>
    <row r="9" spans="2:8" ht="15.75" x14ac:dyDescent="0.25">
      <c r="B9" s="53"/>
      <c r="C9" s="59"/>
      <c r="D9" s="60"/>
      <c r="E9" s="60"/>
      <c r="F9" s="60"/>
      <c r="G9" s="61"/>
      <c r="H9" s="57"/>
    </row>
    <row r="10" spans="2:8" ht="13.5" customHeight="1" x14ac:dyDescent="0.25">
      <c r="B10" s="53"/>
      <c r="C10" s="149" t="s">
        <v>50</v>
      </c>
      <c r="D10" s="150"/>
      <c r="E10" s="150"/>
      <c r="F10" s="150"/>
      <c r="G10" s="151"/>
      <c r="H10" s="62"/>
    </row>
    <row r="11" spans="2:8" ht="15.75" thickBot="1" x14ac:dyDescent="0.3">
      <c r="B11" s="53"/>
      <c r="C11" s="152"/>
      <c r="D11" s="153"/>
      <c r="E11" s="153"/>
      <c r="F11" s="153"/>
      <c r="G11" s="154"/>
      <c r="H11" s="62"/>
    </row>
    <row r="12" spans="2:8" ht="14.25" x14ac:dyDescent="0.2">
      <c r="B12" s="53"/>
      <c r="H12" s="57"/>
    </row>
    <row r="13" spans="2:8" ht="30" customHeight="1" x14ac:dyDescent="0.25">
      <c r="B13" s="53"/>
      <c r="C13" s="155" t="s">
        <v>51</v>
      </c>
      <c r="D13" s="155"/>
      <c r="E13" s="155"/>
      <c r="F13" s="155"/>
      <c r="G13" s="155"/>
      <c r="H13" s="58"/>
    </row>
    <row r="14" spans="2:8" ht="16.5" thickBot="1" x14ac:dyDescent="0.3">
      <c r="B14" s="63"/>
      <c r="C14" s="64"/>
      <c r="D14" s="64"/>
      <c r="E14" s="64"/>
      <c r="F14" s="64"/>
      <c r="G14" s="64"/>
      <c r="H14" s="58"/>
    </row>
    <row r="15" spans="2:8" ht="16.5" customHeight="1" thickBot="1" x14ac:dyDescent="0.3">
      <c r="B15" s="53"/>
      <c r="C15" s="98" t="s">
        <v>20</v>
      </c>
      <c r="D15" s="158"/>
      <c r="E15" s="138"/>
      <c r="F15" s="138"/>
      <c r="G15" s="139"/>
      <c r="H15" s="58"/>
    </row>
    <row r="16" spans="2:8" ht="16.5" thickBot="1" x14ac:dyDescent="0.3">
      <c r="B16" s="53"/>
      <c r="H16" s="58"/>
    </row>
    <row r="17" spans="2:8" ht="15.75" thickBot="1" x14ac:dyDescent="0.3">
      <c r="B17" s="53"/>
      <c r="C17" s="99" t="s">
        <v>21</v>
      </c>
      <c r="D17" s="100"/>
      <c r="E17" s="100"/>
      <c r="F17" s="100"/>
      <c r="G17" s="101" t="s">
        <v>22</v>
      </c>
      <c r="H17" s="57"/>
    </row>
    <row r="18" spans="2:8" ht="15" x14ac:dyDescent="0.2">
      <c r="B18" s="53"/>
      <c r="C18" s="102" t="s">
        <v>45</v>
      </c>
      <c r="D18" s="103"/>
      <c r="E18" s="103"/>
      <c r="F18" s="103"/>
      <c r="G18" s="47"/>
      <c r="H18" s="57"/>
    </row>
    <row r="19" spans="2:8" ht="15" x14ac:dyDescent="0.2">
      <c r="B19" s="53"/>
      <c r="C19" s="102" t="s">
        <v>41</v>
      </c>
      <c r="D19" s="103"/>
      <c r="E19" s="103"/>
      <c r="F19" s="103"/>
      <c r="G19" s="47"/>
      <c r="H19" s="57"/>
    </row>
    <row r="20" spans="2:8" ht="15" x14ac:dyDescent="0.2">
      <c r="B20" s="53"/>
      <c r="C20" s="102" t="s">
        <v>42</v>
      </c>
      <c r="D20" s="103"/>
      <c r="E20" s="103"/>
      <c r="F20" s="103"/>
      <c r="G20" s="47"/>
      <c r="H20" s="57"/>
    </row>
    <row r="21" spans="2:8" ht="15.75" x14ac:dyDescent="0.25">
      <c r="B21" s="53"/>
      <c r="C21" s="104" t="s">
        <v>43</v>
      </c>
      <c r="D21" s="105"/>
      <c r="E21" s="106"/>
      <c r="F21" s="106"/>
      <c r="G21" s="43">
        <f>SUM(G19:G20)</f>
        <v>0</v>
      </c>
      <c r="H21" s="57"/>
    </row>
    <row r="22" spans="2:8" ht="15" x14ac:dyDescent="0.2">
      <c r="B22" s="53"/>
      <c r="C22" s="102" t="s">
        <v>44</v>
      </c>
      <c r="D22" s="103"/>
      <c r="E22" s="156"/>
      <c r="F22" s="157"/>
      <c r="G22" s="94">
        <f>3%*G21</f>
        <v>0</v>
      </c>
      <c r="H22" s="57"/>
    </row>
    <row r="23" spans="2:8" ht="15" x14ac:dyDescent="0.2">
      <c r="B23" s="53"/>
      <c r="C23" s="102" t="s">
        <v>37</v>
      </c>
      <c r="D23" s="103"/>
      <c r="E23" s="103"/>
      <c r="F23" s="103"/>
      <c r="G23" s="44">
        <f>'CONDITION 1'!D26</f>
        <v>104.92477951625743</v>
      </c>
      <c r="H23" s="57"/>
    </row>
    <row r="24" spans="2:8" ht="15" x14ac:dyDescent="0.2">
      <c r="B24" s="53"/>
      <c r="C24" s="102" t="s">
        <v>38</v>
      </c>
      <c r="D24" s="103"/>
      <c r="E24" s="103"/>
      <c r="F24" s="107"/>
      <c r="G24" s="44">
        <f>'CONDITION 1'!D27</f>
        <v>108.73</v>
      </c>
      <c r="H24" s="57"/>
    </row>
    <row r="25" spans="2:8" ht="15" x14ac:dyDescent="0.2">
      <c r="B25" s="53"/>
      <c r="C25" s="102" t="s">
        <v>39</v>
      </c>
      <c r="D25" s="103"/>
      <c r="E25" s="103"/>
      <c r="F25" s="107"/>
      <c r="G25" s="46">
        <f>G24/G23</f>
        <v>1.0362661756477933</v>
      </c>
      <c r="H25" s="57"/>
    </row>
    <row r="26" spans="2:8" ht="15" x14ac:dyDescent="0.2">
      <c r="B26" s="53"/>
      <c r="C26" s="102" t="s">
        <v>40</v>
      </c>
      <c r="D26" s="108"/>
      <c r="E26" s="108"/>
      <c r="F26" s="107"/>
      <c r="G26" s="91">
        <f>MIN(G25,1.1)</f>
        <v>1.0362661756477933</v>
      </c>
      <c r="H26" s="57"/>
    </row>
    <row r="27" spans="2:8" ht="15" customHeight="1" thickBot="1" x14ac:dyDescent="0.25">
      <c r="B27" s="53"/>
      <c r="C27" s="109" t="s">
        <v>49</v>
      </c>
      <c r="D27" s="66"/>
      <c r="E27" s="66"/>
      <c r="F27" s="110"/>
      <c r="G27" s="45">
        <f>IF(G22&gt;CPI!F18*1000000,CPI!F18*1000000,G18*G26)</f>
        <v>0</v>
      </c>
      <c r="H27" s="57"/>
    </row>
    <row r="28" spans="2:8" ht="15" thickBot="1" x14ac:dyDescent="0.25">
      <c r="B28" s="53"/>
      <c r="C28" s="103"/>
      <c r="D28" s="103"/>
      <c r="E28" s="103"/>
      <c r="F28" s="103"/>
      <c r="G28" s="92"/>
      <c r="H28" s="57"/>
    </row>
    <row r="29" spans="2:8" ht="28.5" customHeight="1" thickBot="1" x14ac:dyDescent="0.3">
      <c r="B29" s="53"/>
      <c r="C29" s="143" t="s">
        <v>52</v>
      </c>
      <c r="D29" s="144"/>
      <c r="E29" s="144"/>
      <c r="F29" s="145"/>
      <c r="G29" s="111">
        <f>G27</f>
        <v>0</v>
      </c>
      <c r="H29" s="57"/>
    </row>
    <row r="30" spans="2:8" ht="11.25" customHeight="1" x14ac:dyDescent="0.2">
      <c r="B30" s="53"/>
      <c r="G30" s="112"/>
      <c r="H30" s="57"/>
    </row>
    <row r="31" spans="2:8" ht="10.5" customHeight="1" x14ac:dyDescent="0.2">
      <c r="B31" s="53"/>
      <c r="G31" s="88"/>
      <c r="H31" s="57"/>
    </row>
    <row r="32" spans="2:8" ht="14.25" x14ac:dyDescent="0.2">
      <c r="B32" s="53"/>
      <c r="C32" s="80" t="s">
        <v>23</v>
      </c>
      <c r="D32" s="81"/>
      <c r="E32" s="81"/>
      <c r="F32" s="81"/>
      <c r="G32" s="82"/>
      <c r="H32" s="57"/>
    </row>
    <row r="33" spans="2:8" ht="14.25" x14ac:dyDescent="0.2">
      <c r="B33" s="53"/>
      <c r="C33" s="83" t="s">
        <v>10</v>
      </c>
      <c r="D33" s="84"/>
      <c r="E33" s="84"/>
      <c r="F33" s="84"/>
      <c r="G33" s="85"/>
      <c r="H33" s="57"/>
    </row>
    <row r="34" spans="2:8" ht="15" customHeight="1" x14ac:dyDescent="0.2">
      <c r="B34" s="53"/>
      <c r="C34" s="146" t="s">
        <v>11</v>
      </c>
      <c r="D34" s="147"/>
      <c r="E34" s="147"/>
      <c r="F34" s="147"/>
      <c r="G34" s="148"/>
      <c r="H34" s="57"/>
    </row>
    <row r="35" spans="2:8" ht="14.25" x14ac:dyDescent="0.2">
      <c r="B35" s="53"/>
      <c r="C35" s="140"/>
      <c r="D35" s="141"/>
      <c r="E35" s="141"/>
      <c r="F35" s="141"/>
      <c r="G35" s="142"/>
      <c r="H35" s="57"/>
    </row>
    <row r="36" spans="2:8" ht="14.25" x14ac:dyDescent="0.2">
      <c r="B36" s="53"/>
      <c r="C36" s="113"/>
      <c r="D36" s="113"/>
      <c r="E36" s="113"/>
      <c r="F36" s="113"/>
      <c r="G36" s="113"/>
      <c r="H36" s="57"/>
    </row>
    <row r="37" spans="2:8" ht="14.25" x14ac:dyDescent="0.2">
      <c r="B37" s="53"/>
      <c r="C37" s="49"/>
      <c r="D37" s="50"/>
      <c r="E37" s="114"/>
      <c r="F37" s="114"/>
      <c r="G37" s="115"/>
      <c r="H37" s="57"/>
    </row>
    <row r="38" spans="2:8" ht="14.25" x14ac:dyDescent="0.2">
      <c r="B38" s="53"/>
      <c r="C38" s="53" t="s">
        <v>12</v>
      </c>
      <c r="D38" s="87"/>
      <c r="E38" s="116"/>
      <c r="F38" s="116"/>
      <c r="G38" s="117"/>
      <c r="H38" s="57"/>
    </row>
    <row r="39" spans="2:8" ht="14.25" x14ac:dyDescent="0.2">
      <c r="B39" s="53"/>
      <c r="C39" s="53"/>
      <c r="E39" s="118"/>
      <c r="F39" s="118"/>
      <c r="G39" s="119"/>
      <c r="H39" s="57"/>
    </row>
    <row r="40" spans="2:8" ht="14.25" x14ac:dyDescent="0.2">
      <c r="B40" s="53"/>
      <c r="C40" s="53" t="s">
        <v>24</v>
      </c>
      <c r="D40" s="87"/>
      <c r="E40" s="116"/>
      <c r="F40" s="116"/>
      <c r="G40" s="117"/>
      <c r="H40" s="57"/>
    </row>
    <row r="41" spans="2:8" ht="9" customHeight="1" x14ac:dyDescent="0.2">
      <c r="B41" s="53"/>
      <c r="C41" s="53"/>
      <c r="E41" s="118"/>
      <c r="F41" s="118"/>
      <c r="G41" s="119"/>
      <c r="H41" s="57"/>
    </row>
    <row r="42" spans="2:8" ht="10.5" customHeight="1" x14ac:dyDescent="0.2">
      <c r="B42" s="53"/>
      <c r="C42" s="53"/>
      <c r="E42" s="118"/>
      <c r="F42" s="118"/>
      <c r="G42" s="119"/>
      <c r="H42" s="57"/>
    </row>
    <row r="43" spans="2:8" ht="14.25" x14ac:dyDescent="0.2">
      <c r="B43" s="53"/>
      <c r="C43" s="53" t="s">
        <v>14</v>
      </c>
      <c r="D43" s="87"/>
      <c r="E43" s="116"/>
      <c r="F43" s="116"/>
      <c r="G43" s="117"/>
      <c r="H43" s="57"/>
    </row>
    <row r="44" spans="2:8" ht="14.25" x14ac:dyDescent="0.2">
      <c r="B44" s="53"/>
      <c r="C44" s="53"/>
      <c r="E44" s="118"/>
      <c r="F44" s="118"/>
      <c r="G44" s="119"/>
      <c r="H44" s="57"/>
    </row>
    <row r="45" spans="2:8" ht="14.25" x14ac:dyDescent="0.2">
      <c r="B45" s="53"/>
      <c r="C45" s="53" t="s">
        <v>15</v>
      </c>
      <c r="D45" s="87"/>
      <c r="E45" s="116"/>
      <c r="F45" s="116"/>
      <c r="G45" s="117"/>
      <c r="H45" s="57"/>
    </row>
    <row r="46" spans="2:8" ht="14.25" x14ac:dyDescent="0.2">
      <c r="B46" s="53"/>
      <c r="C46" s="120" t="s">
        <v>16</v>
      </c>
      <c r="D46" s="87"/>
      <c r="E46" s="87"/>
      <c r="F46" s="87"/>
      <c r="G46" s="88"/>
      <c r="H46" s="57"/>
    </row>
    <row r="47" spans="2:8" ht="9" customHeight="1" x14ac:dyDescent="0.2">
      <c r="B47" s="90"/>
      <c r="C47" s="87"/>
      <c r="D47" s="87"/>
      <c r="E47" s="87"/>
      <c r="F47" s="87"/>
      <c r="G47" s="87"/>
      <c r="H47" s="88"/>
    </row>
    <row r="48" spans="2:8" ht="14.25" x14ac:dyDescent="0.2"/>
    <row r="49" ht="14.25" hidden="1" x14ac:dyDescent="0.2"/>
    <row r="50" ht="14.25" hidden="1" x14ac:dyDescent="0.2"/>
    <row r="51" ht="14.25" hidden="1" x14ac:dyDescent="0.2"/>
    <row r="52" ht="14.25" hidden="1" x14ac:dyDescent="0.2"/>
    <row r="53" ht="14.25" hidden="1" x14ac:dyDescent="0.2"/>
    <row r="54" ht="14.25" hidden="1" x14ac:dyDescent="0.2"/>
    <row r="55" ht="15" hidden="1" customHeight="1" x14ac:dyDescent="0.2"/>
    <row r="56" ht="15" hidden="1" customHeight="1" x14ac:dyDescent="0.2"/>
    <row r="57" ht="15" hidden="1" customHeight="1" x14ac:dyDescent="0.2"/>
  </sheetData>
  <sheetProtection algorithmName="SHA-512" hashValue="nTW9tJxPvZW9djO9pP3BcbxhNfN3KPwYEalYqoElbPnlhOxwnRNRjbTVODcYKunzfN+0rmT+Ru7ZghjVzuB7qA==" saltValue="XVpAiduq7B4xjEt3IobGsg==" spinCount="100000" sheet="1" objects="1" scenarios="1"/>
  <mergeCells count="7">
    <mergeCell ref="C34:G35"/>
    <mergeCell ref="C3:G3"/>
    <mergeCell ref="C10:G11"/>
    <mergeCell ref="C13:G13"/>
    <mergeCell ref="E22:F22"/>
    <mergeCell ref="C29:F29"/>
    <mergeCell ref="D15:G15"/>
  </mergeCells>
  <conditionalFormatting sqref="E22:F22">
    <cfRule type="containsText" dxfId="10" priority="1" operator="containsText" text="Error!!! Please Choose Condition 3">
      <formula>NOT(ISERROR(SEARCH("Error!!! Please Choose Condition 3",E22)))</formula>
    </cfRule>
    <cfRule type="containsText" dxfId="9" priority="2" operator="containsText" text="Choose Condition 3">
      <formula>NOT(ISERROR(SEARCH("Choose Condition 3",E22)))</formula>
    </cfRule>
  </conditionalFormatting>
  <conditionalFormatting sqref="G22">
    <cfRule type="cellIs" dxfId="8" priority="4" operator="greaterThan">
      <formula>#REF!</formula>
    </cfRule>
  </conditionalFormatting>
  <dataValidations count="3">
    <dataValidation operator="greaterThan" allowBlank="1" showInputMessage="1" showErrorMessage="1" promptTitle="Please Enter Actual Figure" prompt="Non-Life Premium Volume for year 2021 (Jan-Dec)" sqref="G19" xr:uid="{8A7E6544-B861-46E4-A8E0-28FFED86958B}"/>
    <dataValidation operator="greaterThan" allowBlank="1" showInputMessage="1" showErrorMessage="1" promptTitle="Please Enter Actual Figure" prompt="Life Premium Volume for year 2021 (Jan-Dec)" sqref="G20" xr:uid="{27A9CA86-82B4-4D21-B558-8A15DB1A2C88}"/>
    <dataValidation type="textLength" showInputMessage="1" showErrorMessage="1" promptTitle="Broker's Name" prompt="Enter Registered Name of a Broker" sqref="D15" xr:uid="{6CA22966-3379-4592-9A2F-C077EA10C87B}">
      <formula1>3</formula1>
      <formula2>80</formula2>
    </dataValidation>
  </dataValidations>
  <pageMargins left="0.7" right="0.7" top="0.75" bottom="0.75" header="0.3" footer="0.3"/>
  <pageSetup scale="90" orientation="portrait" r:id="rId1"/>
  <colBreaks count="1" manualBreakCount="1">
    <brk id="7" max="46" man="1"/>
  </colBreak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operator="lessThan" showInputMessage="1" showErrorMessage="1" error="Please enter correct amount of Previous Year Capital" promptTitle="Please Enter full figure" prompt="Minimum Capital for the year 2021" xr:uid="{EC1DC641-DA71-4E4D-97E2-1774B13885EA}">
          <x14:formula1>
            <xm:f>CPI!F18*1000000</xm:f>
          </x14:formula1>
          <xm:sqref>G18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A66A36-8A6E-48ED-A025-844572EAE6A9}">
  <sheetPr>
    <tabColor rgb="FF0070C0"/>
  </sheetPr>
  <dimension ref="B2:F18"/>
  <sheetViews>
    <sheetView workbookViewId="0">
      <selection activeCell="D5" sqref="D5"/>
    </sheetView>
  </sheetViews>
  <sheetFormatPr defaultRowHeight="15" x14ac:dyDescent="0.25"/>
  <cols>
    <col min="2" max="2" width="14.7109375" bestFit="1" customWidth="1"/>
    <col min="3" max="3" width="9.5703125" bestFit="1" customWidth="1"/>
    <col min="4" max="4" width="15.7109375" bestFit="1" customWidth="1"/>
    <col min="5" max="5" width="13.85546875" bestFit="1" customWidth="1"/>
    <col min="6" max="6" width="14.28515625" bestFit="1" customWidth="1"/>
  </cols>
  <sheetData>
    <row r="2" spans="2:6" ht="51.75" x14ac:dyDescent="0.25">
      <c r="B2" s="36" t="s">
        <v>6</v>
      </c>
      <c r="C2" s="37" t="s">
        <v>27</v>
      </c>
      <c r="D2" s="37" t="s">
        <v>28</v>
      </c>
      <c r="E2" s="38" t="s">
        <v>32</v>
      </c>
      <c r="F2" s="38" t="s">
        <v>33</v>
      </c>
    </row>
    <row r="3" spans="2:6" ht="17.25" x14ac:dyDescent="0.3">
      <c r="B3" s="25"/>
      <c r="C3" s="26"/>
      <c r="D3" s="26"/>
      <c r="E3" s="39"/>
      <c r="F3" s="27"/>
    </row>
    <row r="4" spans="2:6" ht="17.25" x14ac:dyDescent="0.3">
      <c r="B4" s="28">
        <v>2010</v>
      </c>
      <c r="C4" s="30">
        <v>100.6</v>
      </c>
      <c r="D4" s="29" t="s">
        <v>29</v>
      </c>
      <c r="E4" s="41">
        <v>10</v>
      </c>
      <c r="F4" s="42">
        <v>50</v>
      </c>
    </row>
    <row r="5" spans="2:6" ht="17.25" x14ac:dyDescent="0.3">
      <c r="B5" s="28">
        <v>2011</v>
      </c>
      <c r="C5" s="30">
        <v>112.55</v>
      </c>
      <c r="D5" s="31">
        <f>ROUND(Table1[[#This Row],[CPI]]/C4,2)</f>
        <v>1.1200000000000001</v>
      </c>
      <c r="E5" s="41">
        <f>E4*MIN(Table1[[#This Row],[CPI]]/C4,1.1)</f>
        <v>11</v>
      </c>
      <c r="F5" s="41">
        <f>F4*MIN(Table1[[#This Row],[CPI]]/C4,1.1)</f>
        <v>55.000000000000007</v>
      </c>
    </row>
    <row r="6" spans="2:6" ht="17.25" x14ac:dyDescent="0.3">
      <c r="B6" s="28">
        <v>2012</v>
      </c>
      <c r="C6" s="30">
        <v>130.55807619378183</v>
      </c>
      <c r="D6" s="31">
        <f>ROUND(Table1[[#This Row],[CPI]]/C5,2)</f>
        <v>1.1599999999999999</v>
      </c>
      <c r="E6" s="41">
        <f>E5*MIN(Table1[[#This Row],[CPI]]/C5,1.1)</f>
        <v>12.100000000000001</v>
      </c>
      <c r="F6" s="41">
        <f>F5*MIN(Table1[[#This Row],[CPI]]/C5,1.1)</f>
        <v>60.500000000000014</v>
      </c>
    </row>
    <row r="7" spans="2:6" ht="17.25" x14ac:dyDescent="0.3">
      <c r="B7" s="28">
        <v>2013</v>
      </c>
      <c r="C7" s="32">
        <v>140.83000000000001</v>
      </c>
      <c r="D7" s="31">
        <f>ROUND(Table1[[#This Row],[CPI]]/C6,2)</f>
        <v>1.08</v>
      </c>
      <c r="E7" s="41">
        <f>E6*MIN(Table1[[#This Row],[CPI]]/C6,1.1)</f>
        <v>13.051992260293122</v>
      </c>
      <c r="F7" s="41">
        <f>F6*MIN(Table1[[#This Row],[CPI]]/C6,1.1)</f>
        <v>65.259961301465623</v>
      </c>
    </row>
    <row r="8" spans="2:6" ht="17.25" x14ac:dyDescent="0.3">
      <c r="B8" s="28">
        <v>2014</v>
      </c>
      <c r="C8" s="32">
        <v>149.47</v>
      </c>
      <c r="D8" s="31">
        <f>ROUND(Table1[[#This Row],[CPI]]/C7,2)</f>
        <v>1.06</v>
      </c>
      <c r="E8" s="41">
        <f>E7*MIN(Table1[[#This Row],[CPI]]/C7,1.1)</f>
        <v>13.852739353447509</v>
      </c>
      <c r="F8" s="41">
        <f>F7*MIN(Table1[[#This Row],[CPI]]/C7,1.1)</f>
        <v>69.263696767237562</v>
      </c>
    </row>
    <row r="9" spans="2:6" ht="17.25" x14ac:dyDescent="0.3">
      <c r="B9" s="28">
        <v>2015</v>
      </c>
      <c r="C9" s="32">
        <v>157.82</v>
      </c>
      <c r="D9" s="31">
        <f>ROUND(Table1[[#This Row],[CPI]]/C8,2)</f>
        <v>1.06</v>
      </c>
      <c r="E9" s="41">
        <f>E8*MIN(Table1[[#This Row],[CPI]]/C8,1.1)</f>
        <v>14.626609518706669</v>
      </c>
      <c r="F9" s="41">
        <f>F8*MIN(Table1[[#This Row],[CPI]]/C8,1.1)</f>
        <v>73.133047593533362</v>
      </c>
    </row>
    <row r="10" spans="2:6" ht="17.25" x14ac:dyDescent="0.3">
      <c r="B10" s="33" t="s">
        <v>30</v>
      </c>
      <c r="C10" s="32">
        <v>100</v>
      </c>
      <c r="D10" s="31"/>
      <c r="E10" s="41"/>
      <c r="F10" s="41"/>
    </row>
    <row r="11" spans="2:6" ht="17.25" x14ac:dyDescent="0.3">
      <c r="B11" s="28">
        <v>2016</v>
      </c>
      <c r="C11" s="32">
        <v>102.95</v>
      </c>
      <c r="D11" s="31">
        <f>ROUND(Table1[[#This Row],[CPI]]/C10,2)</f>
        <v>1.03</v>
      </c>
      <c r="E11" s="41">
        <f>E9*MIN(Table1[[#This Row],[CPI]]/C10,1.1)</f>
        <v>15.058094499508517</v>
      </c>
      <c r="F11" s="41">
        <f>F9*MIN(Table1[[#This Row],[CPI]]/C10,1.1)</f>
        <v>75.290472497542609</v>
      </c>
    </row>
    <row r="12" spans="2:6" ht="17.25" x14ac:dyDescent="0.3">
      <c r="B12" s="28">
        <v>2017</v>
      </c>
      <c r="C12" s="32">
        <v>108.42</v>
      </c>
      <c r="D12" s="31">
        <f>ROUND(Table1[[#This Row],[CPI]]/C11,2)</f>
        <v>1.05</v>
      </c>
      <c r="E12" s="41">
        <f>E11*MIN(Table1[[#This Row],[CPI]]/C11,1.1)</f>
        <v>15.858170040181772</v>
      </c>
      <c r="F12" s="41">
        <f>F11*MIN(Table1[[#This Row],[CPI]]/C11,1.1)</f>
        <v>79.290850200908878</v>
      </c>
    </row>
    <row r="13" spans="2:6" ht="17.25" x14ac:dyDescent="0.3">
      <c r="B13" s="28">
        <v>2018</v>
      </c>
      <c r="C13" s="32">
        <v>112.23</v>
      </c>
      <c r="D13" s="31">
        <f>ROUND(Table1[[#This Row],[CPI]]/C12,2)</f>
        <v>1.04</v>
      </c>
      <c r="E13" s="41">
        <f>E12*MIN(Table1[[#This Row],[CPI]]/C12,1.1)</f>
        <v>16.415443862844494</v>
      </c>
      <c r="F13" s="41">
        <f>F12*MIN(Table1[[#This Row],[CPI]]/C12,1.1)</f>
        <v>82.077219314222503</v>
      </c>
    </row>
    <row r="14" spans="2:6" ht="17.25" x14ac:dyDescent="0.3">
      <c r="B14" s="28">
        <v>2019</v>
      </c>
      <c r="C14" s="32">
        <v>116.1</v>
      </c>
      <c r="D14" s="31">
        <f>ROUND(Table1[[#This Row],[CPI]]/C13,2)</f>
        <v>1.03</v>
      </c>
      <c r="E14" s="41">
        <f>E13*MIN(Table1[[#This Row],[CPI]]/C13,1.1)</f>
        <v>16.98149365121844</v>
      </c>
      <c r="F14" s="41">
        <f>F13*MIN(Table1[[#This Row],[CPI]]/C13,1.1)</f>
        <v>84.90746825609223</v>
      </c>
    </row>
    <row r="15" spans="2:6" ht="17.25" x14ac:dyDescent="0.3">
      <c r="B15" s="28">
        <v>2020</v>
      </c>
      <c r="C15" s="32">
        <v>119.92</v>
      </c>
      <c r="D15" s="31">
        <f>ROUND(Table1[[#This Row],[CPI]]/C14,2)</f>
        <v>1.03</v>
      </c>
      <c r="E15" s="41">
        <f>E14*MIN(Table1[[#This Row],[CPI]]/C14,1.1)</f>
        <v>17.540230134833035</v>
      </c>
      <c r="F15" s="41">
        <f>F14*MIN(Table1[[#This Row],[CPI]]/C14,1.1)</f>
        <v>87.70115067416522</v>
      </c>
    </row>
    <row r="16" spans="2:6" ht="17.25" x14ac:dyDescent="0.3">
      <c r="B16" s="33" t="s">
        <v>31</v>
      </c>
      <c r="C16" s="32">
        <v>100</v>
      </c>
      <c r="D16" s="34"/>
      <c r="E16" s="41"/>
      <c r="F16" s="41"/>
    </row>
    <row r="17" spans="2:6" ht="17.25" x14ac:dyDescent="0.3">
      <c r="B17" s="35">
        <v>2021</v>
      </c>
      <c r="C17" s="32">
        <v>104.92477951625743</v>
      </c>
      <c r="D17" s="40">
        <f>ROUND(Table1[[#This Row],[CPI]]/C16,2)</f>
        <v>1.05</v>
      </c>
      <c r="E17" s="41">
        <f>E15*MIN(Table1[[#This Row],[CPI]]/C16,1.1)</f>
        <v>18.404047795617704</v>
      </c>
      <c r="F17" s="41">
        <f>F15*MIN(Table1[[#This Row],[CPI]]/C16,1.1)</f>
        <v>92.020238978088571</v>
      </c>
    </row>
    <row r="18" spans="2:6" ht="18.75" x14ac:dyDescent="0.3">
      <c r="B18" s="35" t="s">
        <v>34</v>
      </c>
      <c r="C18" s="32">
        <v>108.73</v>
      </c>
      <c r="D18" s="40">
        <f>ROUND(Table1[[#This Row],[CPI]]/C17,2)</f>
        <v>1.04</v>
      </c>
      <c r="E18" s="41">
        <f>E17*MIN(Table1[[#This Row],[CPI]]/C17,1.1)</f>
        <v>19.071492225603958</v>
      </c>
      <c r="F18" s="41">
        <f>F17*MIN(Table1[[#This Row],[CPI]]/C17,1.1)</f>
        <v>95.35746112801985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COVER</vt:lpstr>
      <vt:lpstr>CONDITION 1</vt:lpstr>
      <vt:lpstr>CONDITION 2</vt:lpstr>
      <vt:lpstr>CPI</vt:lpstr>
      <vt:lpstr>'CONDITION 1'!Print_Area</vt:lpstr>
      <vt:lpstr>'CONDITION 2'!Print_Area</vt:lpstr>
      <vt:lpstr>COVER!Print_Area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J.Mwantuke</dc:creator>
  <cp:lastModifiedBy>J.Mwantuke</cp:lastModifiedBy>
  <cp:lastPrinted>2022-11-23T11:48:39Z</cp:lastPrinted>
  <dcterms:created xsi:type="dcterms:W3CDTF">2022-11-21T08:39:31Z</dcterms:created>
  <dcterms:modified xsi:type="dcterms:W3CDTF">2022-11-28T09:19:05Z</dcterms:modified>
</cp:coreProperties>
</file>